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6270" windowWidth="15600" windowHeight="631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10" l="1"/>
  <c r="C28" i="29"/>
  <c r="E15" i="34" l="1"/>
  <c r="F14" i="34"/>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14" i="31"/>
  <c r="E9" i="10"/>
  <c r="C1" i="34"/>
  <c r="C30" i="29" s="1"/>
  <c r="E13" i="34" l="1"/>
  <c r="F8" i="10" l="1"/>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T26" i="34" s="1"/>
  <c r="AP18" i="34"/>
  <c r="AP26" i="34" s="1"/>
  <c r="AP28" i="34" s="1"/>
  <c r="AL18" i="34"/>
  <c r="AL26" i="34" s="1"/>
  <c r="AH18" i="34"/>
  <c r="AD18" i="34"/>
  <c r="AD26" i="34" s="1"/>
  <c r="Z18" i="34"/>
  <c r="Z26" i="34" s="1"/>
  <c r="V18" i="34"/>
  <c r="V26" i="34" s="1"/>
  <c r="R18" i="34"/>
  <c r="N18" i="34"/>
  <c r="N26" i="34" s="1"/>
  <c r="J18" i="34"/>
  <c r="F18" i="34"/>
  <c r="F26" i="34" s="1"/>
  <c r="AW18" i="34"/>
  <c r="AV18" i="34"/>
  <c r="AV26" i="34" s="1"/>
  <c r="AU18" i="34"/>
  <c r="AS18" i="34"/>
  <c r="AS26" i="34" s="1"/>
  <c r="AR18" i="34"/>
  <c r="AR26" i="34" s="1"/>
  <c r="AQ18" i="34"/>
  <c r="AO18" i="34"/>
  <c r="AN18" i="34"/>
  <c r="AN26" i="34" s="1"/>
  <c r="AM18" i="34"/>
  <c r="AK18" i="34"/>
  <c r="AJ18" i="34"/>
  <c r="AJ26" i="34" s="1"/>
  <c r="AI18" i="34"/>
  <c r="AI26" i="34" s="1"/>
  <c r="AG18" i="34"/>
  <c r="AG26" i="34" s="1"/>
  <c r="AF18" i="34"/>
  <c r="AF26" i="34" s="1"/>
  <c r="AE18" i="34"/>
  <c r="AE26" i="34" s="1"/>
  <c r="AC18" i="34"/>
  <c r="AC26" i="34" s="1"/>
  <c r="AB18" i="34"/>
  <c r="AB26" i="34" s="1"/>
  <c r="AA18" i="34"/>
  <c r="Y18" i="34"/>
  <c r="X18" i="34"/>
  <c r="X26" i="34" s="1"/>
  <c r="W18" i="34"/>
  <c r="U18" i="34"/>
  <c r="U26" i="34" s="1"/>
  <c r="T18" i="34"/>
  <c r="T26" i="34" s="1"/>
  <c r="S18" i="34"/>
  <c r="Q18" i="34"/>
  <c r="Q26" i="34" s="1"/>
  <c r="P18" i="34"/>
  <c r="P26" i="34" s="1"/>
  <c r="O18" i="34"/>
  <c r="O26" i="34" s="1"/>
  <c r="M18" i="34"/>
  <c r="L18" i="34"/>
  <c r="L26" i="34" s="1"/>
  <c r="K18" i="34"/>
  <c r="K26" i="34" s="1"/>
  <c r="I18" i="34"/>
  <c r="I26" i="34" s="1"/>
  <c r="H18" i="34"/>
  <c r="H26" i="34" s="1"/>
  <c r="G18" i="34"/>
  <c r="G26" i="34" s="1"/>
  <c r="E18" i="34"/>
  <c r="E20" i="31"/>
  <c r="E19" i="31"/>
  <c r="F20" i="31" l="1"/>
  <c r="F25" i="31" s="1"/>
  <c r="G8" i="10"/>
  <c r="W26" i="34"/>
  <c r="W28" i="34" s="1"/>
  <c r="W29" i="34" s="1"/>
  <c r="AA26" i="34"/>
  <c r="AA28" i="34" s="1"/>
  <c r="AA29" i="34" s="1"/>
  <c r="AM26" i="34"/>
  <c r="AM28" i="34" s="1"/>
  <c r="AM29" i="34" s="1"/>
  <c r="AQ26" i="34"/>
  <c r="AQ28" i="34" s="1"/>
  <c r="AQ29" i="34" s="1"/>
  <c r="AU26" i="34"/>
  <c r="AU28" i="34" s="1"/>
  <c r="J26" i="34"/>
  <c r="J28" i="34" s="1"/>
  <c r="AZ35" i="34" s="1"/>
  <c r="M26" i="34"/>
  <c r="M28" i="34" s="1"/>
  <c r="Y26" i="34"/>
  <c r="Y28" i="34" s="1"/>
  <c r="AK26" i="34"/>
  <c r="AK28" i="34" s="1"/>
  <c r="AO26" i="34"/>
  <c r="AO28" i="34" s="1"/>
  <c r="AO29" i="34" s="1"/>
  <c r="AW26" i="34"/>
  <c r="AW28" i="34" s="1"/>
  <c r="R26" i="34"/>
  <c r="R28" i="34" s="1"/>
  <c r="R29" i="34" s="1"/>
  <c r="AH26" i="34"/>
  <c r="AH28" i="34" s="1"/>
  <c r="H28" i="34"/>
  <c r="P28" i="34"/>
  <c r="X28" i="34"/>
  <c r="AF28" i="34"/>
  <c r="AJ28" i="34"/>
  <c r="AR28" i="34"/>
  <c r="N28" i="34"/>
  <c r="N29" i="34" s="1"/>
  <c r="AT28" i="34"/>
  <c r="AT29" i="34" s="1"/>
  <c r="F28" i="34"/>
  <c r="V28" i="34"/>
  <c r="AL28" i="34"/>
  <c r="G28" i="34"/>
  <c r="K28" i="34"/>
  <c r="O28" i="34"/>
  <c r="O29" i="34" s="1"/>
  <c r="S26" i="34"/>
  <c r="AE28" i="34"/>
  <c r="AE29" i="34" s="1"/>
  <c r="AI28" i="34"/>
  <c r="L28" i="34"/>
  <c r="L29" i="34" s="1"/>
  <c r="T28" i="34"/>
  <c r="T29" i="34" s="1"/>
  <c r="AB28" i="34"/>
  <c r="AB29" i="34" s="1"/>
  <c r="AN28" i="34"/>
  <c r="AV28" i="34"/>
  <c r="AV29" i="34" s="1"/>
  <c r="AD28" i="34"/>
  <c r="AD29" i="34" s="1"/>
  <c r="E26" i="34"/>
  <c r="C9" i="34"/>
  <c r="I28" i="34"/>
  <c r="I29" i="34" s="1"/>
  <c r="Q28" i="34"/>
  <c r="Q29" i="34" s="1"/>
  <c r="U28" i="34"/>
  <c r="AC28" i="34"/>
  <c r="AG28" i="34"/>
  <c r="AG29" i="34" s="1"/>
  <c r="AS28" i="34"/>
  <c r="Z28" i="34"/>
  <c r="Z29" i="34" s="1"/>
  <c r="F76" i="34"/>
  <c r="J76" i="34"/>
  <c r="N76" i="34"/>
  <c r="R76" i="34"/>
  <c r="V76" i="34"/>
  <c r="Z76" i="34"/>
  <c r="AD76" i="34"/>
  <c r="AH76" i="34"/>
  <c r="AL76" i="34"/>
  <c r="AT76" i="34"/>
  <c r="AX76" i="34"/>
  <c r="BB76" i="34"/>
  <c r="AP2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U35" i="34" l="1"/>
  <c r="X35" i="34"/>
  <c r="AG35" i="34"/>
  <c r="AN35" i="34"/>
  <c r="M35" i="34"/>
  <c r="BB35" i="34"/>
  <c r="AU35" i="34"/>
  <c r="AD35" i="34"/>
  <c r="AS35" i="34"/>
  <c r="K35" i="34"/>
  <c r="AY35" i="34"/>
  <c r="O35" i="34"/>
  <c r="R35" i="34"/>
  <c r="Q35" i="34"/>
  <c r="N35" i="34"/>
  <c r="AK35" i="34"/>
  <c r="BC35" i="34"/>
  <c r="AM35" i="34"/>
  <c r="AP35" i="34"/>
  <c r="V35" i="34"/>
  <c r="AQ35" i="34"/>
  <c r="S35" i="34"/>
  <c r="AO35" i="34"/>
  <c r="P35" i="34"/>
  <c r="AF35" i="34"/>
  <c r="AV35" i="34"/>
  <c r="Y29" i="34"/>
  <c r="AH35" i="34"/>
  <c r="AE35" i="34"/>
  <c r="AL35" i="34"/>
  <c r="AI35" i="34"/>
  <c r="L35" i="34"/>
  <c r="AB35" i="34"/>
  <c r="AR35" i="34"/>
  <c r="J29" i="34"/>
  <c r="W35" i="34"/>
  <c r="AC35" i="34"/>
  <c r="Z35" i="34"/>
  <c r="AX35" i="34"/>
  <c r="BA35" i="34"/>
  <c r="AA35" i="34"/>
  <c r="AW35" i="34"/>
  <c r="Y35" i="34"/>
  <c r="AT35" i="34"/>
  <c r="T35" i="34"/>
  <c r="AJ35" i="34"/>
  <c r="H8" i="10"/>
  <c r="G20" i="31"/>
  <c r="G25" i="31" s="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s="1"/>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I8" i="10" l="1"/>
  <c r="H20" i="31"/>
  <c r="H25" i="31" s="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V60" i="34" s="1"/>
  <c r="AR30" i="34"/>
  <c r="AN30" i="34"/>
  <c r="AJ30" i="34"/>
  <c r="AF30" i="34"/>
  <c r="AF60" i="34" s="1"/>
  <c r="AB30" i="34"/>
  <c r="AB60" i="34" s="1"/>
  <c r="X30" i="34"/>
  <c r="T30" i="34"/>
  <c r="P30" i="34"/>
  <c r="P60" i="34" s="1"/>
  <c r="L30" i="34"/>
  <c r="L60" i="34" s="1"/>
  <c r="H30" i="34"/>
  <c r="H60" i="34" s="1"/>
  <c r="AU30" i="34"/>
  <c r="AP30" i="34"/>
  <c r="AK30" i="34"/>
  <c r="AE30" i="34"/>
  <c r="Z30" i="34"/>
  <c r="U30" i="34"/>
  <c r="O30" i="34"/>
  <c r="O60" i="34" s="1"/>
  <c r="J30" i="34"/>
  <c r="J60" i="34" s="1"/>
  <c r="AX30" i="34"/>
  <c r="AS30" i="34"/>
  <c r="AM30" i="34"/>
  <c r="AH30" i="34"/>
  <c r="AC30" i="34"/>
  <c r="W30" i="34"/>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R60" i="34" l="1"/>
  <c r="M33" i="31"/>
  <c r="J33" i="31"/>
  <c r="AF33" i="31"/>
  <c r="AG33" i="31"/>
  <c r="AS33" i="31"/>
  <c r="AP33" i="31"/>
  <c r="W33" i="31"/>
  <c r="T33" i="31"/>
  <c r="Q33" i="31"/>
  <c r="AC33" i="31"/>
  <c r="AM33" i="31"/>
  <c r="AW33" i="31"/>
  <c r="P33" i="31"/>
  <c r="Z33" i="31"/>
  <c r="AJ33" i="31"/>
  <c r="AV33" i="31"/>
  <c r="I33" i="31"/>
  <c r="I60" i="31" s="1"/>
  <c r="U33" i="31"/>
  <c r="AE33" i="31"/>
  <c r="AO33" i="31"/>
  <c r="BA33" i="31"/>
  <c r="R33" i="31"/>
  <c r="AB33" i="31"/>
  <c r="AN33" i="31"/>
  <c r="AX33" i="31"/>
  <c r="O33" i="31"/>
  <c r="Y33" i="31"/>
  <c r="AK33" i="31"/>
  <c r="AU33" i="31"/>
  <c r="L33" i="31"/>
  <c r="X33" i="31"/>
  <c r="AH33" i="31"/>
  <c r="AR33" i="31"/>
  <c r="AP60" i="34"/>
  <c r="Y60" i="34"/>
  <c r="W60" i="34"/>
  <c r="AS60" i="34"/>
  <c r="K33" i="31"/>
  <c r="S33" i="31"/>
  <c r="AA33" i="31"/>
  <c r="AI33" i="31"/>
  <c r="AQ33" i="31"/>
  <c r="AY33" i="31"/>
  <c r="N33" i="31"/>
  <c r="V33" i="31"/>
  <c r="AD33" i="31"/>
  <c r="AL33" i="31"/>
  <c r="AT33" i="31"/>
  <c r="J8" i="10"/>
  <c r="I20" i="31"/>
  <c r="I25" i="31" s="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H60" i="31"/>
  <c r="F12" i="10"/>
  <c r="G12" i="10"/>
  <c r="H12" i="10"/>
  <c r="I12" i="10"/>
  <c r="E12" i="10"/>
  <c r="F20" i="10"/>
  <c r="K8" i="10" l="1"/>
  <c r="J20" i="31"/>
  <c r="J25" i="31" s="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L8" i="10"/>
  <c r="K20" i="31"/>
  <c r="K25" i="31" s="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M8" i="10"/>
  <c r="L20" i="31"/>
  <c r="L25" i="31" s="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J63" i="34" l="1"/>
  <c r="J64" i="34" s="1"/>
  <c r="J77" i="34" s="1"/>
  <c r="J80" i="34" s="1"/>
  <c r="I81" i="34"/>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N8" i="10"/>
  <c r="M20" i="31"/>
  <c r="M25" i="31" s="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O8" i="10"/>
  <c r="N20" i="31"/>
  <c r="N25" i="31" s="1"/>
  <c r="N26" i="31" s="1"/>
  <c r="N28" i="31" s="1"/>
  <c r="N12" i="10"/>
  <c r="K63" i="34"/>
  <c r="K64" i="34" s="1"/>
  <c r="K77" i="34" s="1"/>
  <c r="K80" i="34" s="1"/>
  <c r="K81" i="34" s="1"/>
  <c r="L62" i="34"/>
  <c r="M61" i="34" s="1"/>
  <c r="H81" i="31"/>
  <c r="D46" i="20"/>
  <c r="M12" i="20"/>
  <c r="K63" i="31"/>
  <c r="K64" i="31" s="1"/>
  <c r="I87" i="31"/>
  <c r="I66" i="31" s="1"/>
  <c r="I76" i="31" s="1"/>
  <c r="I77" i="31" s="1"/>
  <c r="I80" i="31" s="1"/>
  <c r="I30" i="10"/>
  <c r="I14" i="10" s="1"/>
  <c r="I24" i="10" s="1"/>
  <c r="L62" i="31"/>
  <c r="M61" i="31" s="1"/>
  <c r="N29" i="31" l="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P8" i="10"/>
  <c r="O20" i="31"/>
  <c r="O25" i="31" s="1"/>
  <c r="O26" i="31" s="1"/>
  <c r="O28" i="31" s="1"/>
  <c r="O12" i="10"/>
  <c r="M62" i="34"/>
  <c r="N61" i="34" s="1"/>
  <c r="L63" i="34"/>
  <c r="L64" i="34" s="1"/>
  <c r="L77" i="34" s="1"/>
  <c r="L80" i="34" s="1"/>
  <c r="L81" i="34" s="1"/>
  <c r="I81" i="31"/>
  <c r="D47" i="20"/>
  <c r="N12" i="20"/>
  <c r="J30" i="10"/>
  <c r="J14" i="10" s="1"/>
  <c r="J24" i="10" s="1"/>
  <c r="J87" i="31"/>
  <c r="J66" i="31" s="1"/>
  <c r="J76" i="31" s="1"/>
  <c r="J77" i="31" s="1"/>
  <c r="J80" i="31" s="1"/>
  <c r="L63" i="31"/>
  <c r="L64" i="31" s="1"/>
  <c r="M62" i="31"/>
  <c r="N61" i="31" s="1"/>
  <c r="M63" i="34" l="1"/>
  <c r="M64" i="34" s="1"/>
  <c r="M77" i="34" s="1"/>
  <c r="M80" i="34" s="1"/>
  <c r="M81"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Q8" i="10"/>
  <c r="P20" i="31"/>
  <c r="P25" i="31" s="1"/>
  <c r="P26" i="31" s="1"/>
  <c r="P28" i="31" s="1"/>
  <c r="P12" i="10"/>
  <c r="N62" i="34"/>
  <c r="O61" i="34" s="1"/>
  <c r="J81" i="31"/>
  <c r="K87" i="31"/>
  <c r="K66" i="31" s="1"/>
  <c r="K76" i="31" s="1"/>
  <c r="K77" i="31" s="1"/>
  <c r="K80" i="31" s="1"/>
  <c r="K30" i="10"/>
  <c r="K14" i="10" s="1"/>
  <c r="K24" i="10" s="1"/>
  <c r="D48" i="20"/>
  <c r="O12" i="20"/>
  <c r="M63" i="31"/>
  <c r="M64" i="31" s="1"/>
  <c r="N62" i="31"/>
  <c r="O61" i="31" s="1"/>
  <c r="P29" i="31" l="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R8" i="10"/>
  <c r="Q20" i="31"/>
  <c r="Q25" i="31" s="1"/>
  <c r="Q26" i="31" s="1"/>
  <c r="Q28" i="31" s="1"/>
  <c r="Q12" i="10"/>
  <c r="O62" i="34"/>
  <c r="P61" i="34" s="1"/>
  <c r="N63" i="34"/>
  <c r="N64" i="34" s="1"/>
  <c r="N77" i="34" s="1"/>
  <c r="N80" i="34" s="1"/>
  <c r="N81" i="34" s="1"/>
  <c r="K81" i="31"/>
  <c r="D49" i="20"/>
  <c r="P12" i="20"/>
  <c r="L30" i="10"/>
  <c r="L14" i="10" s="1"/>
  <c r="L24" i="10" s="1"/>
  <c r="L87" i="31"/>
  <c r="L66" i="31" s="1"/>
  <c r="L76" i="31" s="1"/>
  <c r="L77" i="31" s="1"/>
  <c r="L80" i="31" s="1"/>
  <c r="L81" i="31" s="1"/>
  <c r="O62" i="31"/>
  <c r="P61" i="31" s="1"/>
  <c r="N63" i="31"/>
  <c r="N64" i="31" s="1"/>
  <c r="O63" i="34" l="1"/>
  <c r="O64" i="34" s="1"/>
  <c r="O77" i="34" s="1"/>
  <c r="O80" i="34" s="1"/>
  <c r="O81"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S8" i="10"/>
  <c r="R20" i="31"/>
  <c r="R25" i="31" s="1"/>
  <c r="R26" i="31" s="1"/>
  <c r="R28" i="31" s="1"/>
  <c r="R12" i="10"/>
  <c r="P62" i="34"/>
  <c r="Q61" i="34" s="1"/>
  <c r="D50" i="20"/>
  <c r="Q12" i="20"/>
  <c r="M87" i="31"/>
  <c r="M66" i="31" s="1"/>
  <c r="M76" i="31" s="1"/>
  <c r="M77" i="31" s="1"/>
  <c r="M80" i="31" s="1"/>
  <c r="M81" i="31" s="1"/>
  <c r="M30" i="10"/>
  <c r="M14" i="10" s="1"/>
  <c r="M24" i="10" s="1"/>
  <c r="P62" i="31"/>
  <c r="Q61" i="31" s="1"/>
  <c r="O63" i="31"/>
  <c r="O64" i="31" s="1"/>
  <c r="T8" i="10" l="1"/>
  <c r="S20" i="31"/>
  <c r="S25" i="31" s="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P81" i="34" s="1"/>
  <c r="R12" i="20"/>
  <c r="D51" i="20"/>
  <c r="N30" i="10"/>
  <c r="N14" i="10" s="1"/>
  <c r="N24" i="10" s="1"/>
  <c r="N87" i="31"/>
  <c r="N66" i="31" s="1"/>
  <c r="N76" i="31" s="1"/>
  <c r="N77" i="31" s="1"/>
  <c r="N80" i="31" s="1"/>
  <c r="N81" i="31" s="1"/>
  <c r="Q62" i="31"/>
  <c r="R61" i="31" s="1"/>
  <c r="P63" i="31"/>
  <c r="P64" i="31" s="1"/>
  <c r="S29" i="31" l="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U8" i="10"/>
  <c r="T20" i="31"/>
  <c r="T25" i="31" s="1"/>
  <c r="T26" i="31" s="1"/>
  <c r="T28" i="31" s="1"/>
  <c r="T12" i="10"/>
  <c r="R62" i="34"/>
  <c r="S61" i="34" s="1"/>
  <c r="Q63" i="34"/>
  <c r="Q64" i="34" s="1"/>
  <c r="Q77" i="34" s="1"/>
  <c r="Q80" i="34" s="1"/>
  <c r="Q81" i="34" s="1"/>
  <c r="O87" i="31"/>
  <c r="O66" i="31" s="1"/>
  <c r="O76" i="31" s="1"/>
  <c r="O77" i="31" s="1"/>
  <c r="O80" i="31" s="1"/>
  <c r="O81" i="31" s="1"/>
  <c r="O30" i="10"/>
  <c r="O14" i="10" s="1"/>
  <c r="O24" i="10" s="1"/>
  <c r="D52" i="20"/>
  <c r="S12" i="20"/>
  <c r="R62" i="31"/>
  <c r="S61" i="31" s="1"/>
  <c r="Q63" i="31"/>
  <c r="Q64" i="31" s="1"/>
  <c r="T29" i="31" l="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V8" i="10"/>
  <c r="U20" i="31"/>
  <c r="U25" i="31" s="1"/>
  <c r="U26" i="31" s="1"/>
  <c r="U28" i="31" s="1"/>
  <c r="U12" i="10"/>
  <c r="S62" i="34"/>
  <c r="T61" i="34" s="1"/>
  <c r="R63" i="34"/>
  <c r="R64" i="34" s="1"/>
  <c r="R77" i="34" s="1"/>
  <c r="R80" i="34" s="1"/>
  <c r="R81" i="34" s="1"/>
  <c r="P30" i="10"/>
  <c r="P14" i="10" s="1"/>
  <c r="P24" i="10" s="1"/>
  <c r="P87" i="31"/>
  <c r="P66" i="31" s="1"/>
  <c r="P76" i="31" s="1"/>
  <c r="P77" i="31" s="1"/>
  <c r="P80" i="31" s="1"/>
  <c r="P81" i="31" s="1"/>
  <c r="D53" i="20"/>
  <c r="T12" i="20"/>
  <c r="S62" i="31"/>
  <c r="T61" i="31" s="1"/>
  <c r="R63" i="31"/>
  <c r="R64" i="31" s="1"/>
  <c r="U29" i="31" l="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W8" i="10"/>
  <c r="V20" i="31"/>
  <c r="V25" i="31" s="1"/>
  <c r="V26" i="31" s="1"/>
  <c r="V28" i="31" s="1"/>
  <c r="V12" i="10"/>
  <c r="T62" i="34"/>
  <c r="U61" i="34" s="1"/>
  <c r="S63" i="34"/>
  <c r="S64" i="34" s="1"/>
  <c r="S77" i="34" s="1"/>
  <c r="S80" i="34" s="1"/>
  <c r="S81" i="34" s="1"/>
  <c r="Q87" i="31"/>
  <c r="Q66" i="31" s="1"/>
  <c r="Q76" i="31" s="1"/>
  <c r="Q77" i="31" s="1"/>
  <c r="Q80" i="31" s="1"/>
  <c r="Q81" i="31" s="1"/>
  <c r="Q30" i="10"/>
  <c r="Q14" i="10" s="1"/>
  <c r="Q24" i="10" s="1"/>
  <c r="D54" i="20"/>
  <c r="U12" i="20"/>
  <c r="T62" i="31"/>
  <c r="U61" i="31" s="1"/>
  <c r="S63" i="31"/>
  <c r="S64" i="31" s="1"/>
  <c r="X8" i="10" l="1"/>
  <c r="W20" i="31"/>
  <c r="W25" i="31" s="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T81" i="34" s="1"/>
  <c r="R30" i="10"/>
  <c r="R14" i="10" s="1"/>
  <c r="R24" i="10" s="1"/>
  <c r="R87" i="31"/>
  <c r="R66" i="31" s="1"/>
  <c r="R76" i="31" s="1"/>
  <c r="R77" i="31" s="1"/>
  <c r="R80" i="31" s="1"/>
  <c r="R81" i="31" s="1"/>
  <c r="D55" i="20"/>
  <c r="V12" i="20"/>
  <c r="U62" i="31"/>
  <c r="V61" i="31" s="1"/>
  <c r="T63" i="31"/>
  <c r="T64" i="31" s="1"/>
  <c r="W29" i="31" l="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Y8" i="10"/>
  <c r="X20" i="31"/>
  <c r="X25" i="31" s="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X29" i="31" l="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Z8" i="10"/>
  <c r="Y20" i="31"/>
  <c r="Y25" i="31" s="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Y29" i="31" l="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AA8" i="10"/>
  <c r="Z20" i="31"/>
  <c r="Z25" i="31" s="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X63" i="34" l="1"/>
  <c r="X64" i="34" s="1"/>
  <c r="X77" i="34" s="1"/>
  <c r="X80" i="34" s="1"/>
  <c r="X81" i="34" s="1"/>
  <c r="AB8" i="10"/>
  <c r="AA20" i="31"/>
  <c r="AA25" i="31" s="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C8" i="10" l="1"/>
  <c r="AB20" i="31"/>
  <c r="AB25" i="31" s="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Z63" i="34" l="1"/>
  <c r="Z64" i="34" s="1"/>
  <c r="Z77" i="34" s="1"/>
  <c r="Z80" i="34" s="1"/>
  <c r="Z81" i="34" s="1"/>
  <c r="AD8" i="10"/>
  <c r="AC20" i="31"/>
  <c r="AC25" i="31" s="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E8" i="10" l="1"/>
  <c r="AD20" i="31"/>
  <c r="AD25" i="31" s="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B63" i="34" l="1"/>
  <c r="AB64" i="34" s="1"/>
  <c r="AB77" i="34" s="1"/>
  <c r="AB80" i="34" s="1"/>
  <c r="AB81" i="34" s="1"/>
  <c r="C5" i="34" s="1"/>
  <c r="H30" i="29" s="1"/>
  <c r="AF8" i="10"/>
  <c r="AE20" i="31"/>
  <c r="AE25" i="31" s="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E29" i="31" l="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G8" i="10"/>
  <c r="AF20" i="31"/>
  <c r="AF25" i="31" s="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F29" i="31" l="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H8" i="10"/>
  <c r="AG20" i="31"/>
  <c r="AG25" i="31" s="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E63" i="34" l="1"/>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I8" i="10"/>
  <c r="AH20" i="31"/>
  <c r="AH25" i="31" s="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J8" i="10" l="1"/>
  <c r="AI20" i="31"/>
  <c r="AI25" i="31" s="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8" i="10" l="1"/>
  <c r="AJ20" i="31"/>
  <c r="AJ25" i="31" s="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8" i="10" l="1"/>
  <c r="AK20" i="31"/>
  <c r="AK25" i="31" s="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M8" i="10" l="1"/>
  <c r="AL20" i="31"/>
  <c r="AL25" i="31" s="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N8" i="10" l="1"/>
  <c r="AM20" i="31"/>
  <c r="AM25" i="31" s="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O8" i="10" l="1"/>
  <c r="AN20" i="31"/>
  <c r="AN25" i="31" s="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8" i="10" l="1"/>
  <c r="AO20" i="31"/>
  <c r="AO25" i="31" s="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Q8" i="10" l="1"/>
  <c r="AP20" i="31"/>
  <c r="AP25" i="31" s="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R8" i="10" l="1"/>
  <c r="AQ20" i="31"/>
  <c r="AQ25" i="31" s="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8" i="10" l="1"/>
  <c r="AR20" i="31"/>
  <c r="AR25" i="31" s="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T8" i="10"/>
  <c r="AS20" i="31"/>
  <c r="AS25" i="31" s="1"/>
  <c r="AS26" i="31" s="1"/>
  <c r="AS12" i="10"/>
  <c r="AQ62" i="34"/>
  <c r="AR61" i="34" s="1"/>
  <c r="AO81" i="31"/>
  <c r="AQ62" i="31"/>
  <c r="AR61" i="31" s="1"/>
  <c r="AP63" i="31"/>
  <c r="AP64" i="31" s="1"/>
  <c r="AP77" i="31" s="1"/>
  <c r="AP80" i="31" s="1"/>
  <c r="AS28" i="31" l="1"/>
  <c r="AS29" i="31" s="1"/>
  <c r="AU8" i="10"/>
  <c r="AT20" i="31"/>
  <c r="AT25" i="31" s="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V8" i="10"/>
  <c r="AU20" i="31"/>
  <c r="AU25" i="31" s="1"/>
  <c r="AU26" i="31" s="1"/>
  <c r="AU28" i="31" s="1"/>
  <c r="AU29" i="31" s="1"/>
  <c r="AU12" i="10"/>
  <c r="AS62" i="34"/>
  <c r="AT61" i="34" s="1"/>
  <c r="AQ81" i="31"/>
  <c r="C6" i="31" s="1"/>
  <c r="I29" i="29" s="1"/>
  <c r="AS62" i="31"/>
  <c r="AT61" i="31" s="1"/>
  <c r="AR63" i="31"/>
  <c r="AR64" i="31" s="1"/>
  <c r="AR77" i="31" s="1"/>
  <c r="AR80" i="31" s="1"/>
  <c r="AW8" i="10" l="1"/>
  <c r="AV20" i="31"/>
  <c r="AV25" i="31" s="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0" i="31"/>
  <c r="AW25" i="31" s="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s="1"/>
  <c r="AX62" i="34" l="1"/>
  <c r="AY61" i="34" s="1"/>
  <c r="AW63" i="34"/>
  <c r="AW64" i="34" s="1"/>
  <c r="AW77" i="34" s="1"/>
  <c r="AW80" i="34" s="1"/>
  <c r="AW81" i="34" s="1"/>
  <c r="AX62" i="31"/>
  <c r="AY61" i="31" s="1"/>
  <c r="AW63" i="31"/>
  <c r="AW64" i="31" s="1"/>
  <c r="AW77" i="31" s="1"/>
  <c r="AW80" i="31" s="1"/>
  <c r="AW81" i="31" s="1"/>
  <c r="AX63" i="34" l="1"/>
  <c r="AX64" i="34" s="1"/>
  <c r="AX77" i="34" s="1"/>
  <c r="AX80" i="34" s="1"/>
  <c r="AX81" i="34" s="1"/>
  <c r="C7" i="34"/>
  <c r="J30" i="29" s="1"/>
  <c r="AY62" i="34"/>
  <c r="AZ61" i="34" s="1"/>
  <c r="AY62" i="31"/>
  <c r="AZ61" i="31" s="1"/>
  <c r="AX63" i="31"/>
  <c r="AX64" i="31" s="1"/>
  <c r="AX77" i="31" s="1"/>
  <c r="AX80" i="31" s="1"/>
  <c r="AX81" i="31" s="1"/>
  <c r="AY63" i="34" l="1"/>
  <c r="AY64" i="34" s="1"/>
  <c r="AY77" i="34" s="1"/>
  <c r="AY80" i="34" s="1"/>
  <c r="AY81" i="34" s="1"/>
  <c r="AZ62" i="34"/>
  <c r="BA61" i="34" s="1"/>
  <c r="AZ62" i="31"/>
  <c r="BA61" i="31" s="1"/>
  <c r="AY63" i="31"/>
  <c r="AY64" i="31" s="1"/>
  <c r="AY77" i="31" s="1"/>
  <c r="AY80" i="31" s="1"/>
  <c r="AY81" i="31" s="1"/>
  <c r="BA62" i="34" l="1"/>
  <c r="BB61" i="34" s="1"/>
  <c r="AZ63" i="34"/>
  <c r="AZ64" i="34" s="1"/>
  <c r="AZ77" i="34" s="1"/>
  <c r="AZ80" i="34" s="1"/>
  <c r="AZ81" i="34" s="1"/>
  <c r="BA62" i="31"/>
  <c r="BB61" i="31" s="1"/>
  <c r="AZ63" i="31"/>
  <c r="AZ64" i="31" s="1"/>
  <c r="AZ77" i="31" s="1"/>
  <c r="AZ80" i="31" s="1"/>
  <c r="AZ81" i="31" s="1"/>
  <c r="BB62" i="34" l="1"/>
  <c r="BC61" i="34" s="1"/>
  <c r="BA63" i="34"/>
  <c r="BA64" i="34" s="1"/>
  <c r="BA77" i="34" s="1"/>
  <c r="BA80" i="34" s="1"/>
  <c r="BA81" i="34" s="1"/>
  <c r="BB62" i="31"/>
  <c r="BC61" i="31" s="1"/>
  <c r="BA63" i="31"/>
  <c r="BA64" i="31" s="1"/>
  <c r="BA77" i="31" s="1"/>
  <c r="BA80" i="31" s="1"/>
  <c r="BA81" i="31" s="1"/>
  <c r="BC62" i="34" l="1"/>
  <c r="BD61" i="34" s="1"/>
  <c r="BB63" i="34"/>
  <c r="BB64" i="34" s="1"/>
  <c r="BB77" i="34" s="1"/>
  <c r="BB80" i="34" s="1"/>
  <c r="BB81" i="34" s="1"/>
  <c r="BC62" i="31"/>
  <c r="BD61" i="31" s="1"/>
  <c r="BB63" i="31"/>
  <c r="BB64" i="31" s="1"/>
  <c r="BB77" i="31" s="1"/>
  <c r="BB80" i="31" s="1"/>
  <c r="BB81" i="31" s="1"/>
  <c r="BD62" i="34" l="1"/>
  <c r="BD63" i="34" s="1"/>
  <c r="BD64" i="34" s="1"/>
  <c r="BD77" i="34" s="1"/>
  <c r="BD80" i="34" s="1"/>
  <c r="BC63" i="34"/>
  <c r="BC64" i="34" s="1"/>
  <c r="BC77" i="34" s="1"/>
  <c r="BC80" i="34" s="1"/>
  <c r="BC81" i="34" s="1"/>
  <c r="BD62" i="31"/>
  <c r="BD63" i="31" s="1"/>
  <c r="BD64" i="31" s="1"/>
  <c r="BD77" i="31" s="1"/>
  <c r="BD80" i="31" s="1"/>
  <c r="BC63" i="31"/>
  <c r="BC64" i="31" s="1"/>
  <c r="BC77" i="31" s="1"/>
  <c r="BC80" i="31" s="1"/>
  <c r="BC81" i="31" s="1"/>
  <c r="BD81" i="34" l="1"/>
  <c r="BD81" i="31"/>
  <c r="C7" i="31" s="1"/>
  <c r="J29" i="29" s="1"/>
  <c r="C1" i="31" l="1"/>
  <c r="C29" i="29" s="1"/>
</calcChain>
</file>

<file path=xl/sharedStrings.xml><?xml version="1.0" encoding="utf-8"?>
<sst xmlns="http://schemas.openxmlformats.org/spreadsheetml/2006/main" count="868" uniqueCount="359">
  <si>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</si>
  <si>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</si>
  <si>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</si>
  <si>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</si>
  <si>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</si>
  <si>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</si>
  <si>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</si>
  <si>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</si>
  <si>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</si>
  <si>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</si>
  <si>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</si>
  <si>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</si>
  <si>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</si>
  <si>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</si>
  <si>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</si>
  <si>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</si>
  <si>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</si>
  <si>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</si>
  <si>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</si>
  <si>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</si>
  <si>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</si>
  <si>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</si>
  <si>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</si>
  <si>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</si>
  <si>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</si>
  <si>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</si>
  <si>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</si>
  <si>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</si>
  <si>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</si>
  <si>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</si>
  <si>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</si>
  <si>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</si>
  <si>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</si>
  <si>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</si>
  <si>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</si>
  <si>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</si>
  <si>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</si>
  <si>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</si>
  <si>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</si>
  <si>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</si>
  <si>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</si>
  <si>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</si>
  <si>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</si>
  <si>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</si>
  <si>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</si>
  <si>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</si>
  <si>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</si>
  <si>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</si>
  <si>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</si>
  <si>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</si>
  <si>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</si>
  <si>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</si>
  <si>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</si>
  <si>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</si>
  <si>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</si>
  <si>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</si>
  <si>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</si>
  <si>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</si>
  <si>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</si>
  <si>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</si>
  <si>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</si>
  <si>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</si>
  <si>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</si>
  <si>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</si>
  <si>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</si>
  <si>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</si>
  <si>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</si>
  <si>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</si>
  <si>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</si>
  <si>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</si>
  <si>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</si>
  <si>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</si>
  <si>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</si>
  <si>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</si>
  <si>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</si>
  <si>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</si>
  <si>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</si>
  <si>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</si>
  <si>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</si>
  <si>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</si>
  <si>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</si>
  <si>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</si>
  <si>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</si>
  <si>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</si>
  <si>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</si>
  <si>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</si>
  <si>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</si>
  <si>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</si>
  <si>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</si>
  <si>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</si>
  <si>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</si>
  <si>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</si>
  <si>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</si>
  <si>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</si>
  <si>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</si>
  <si>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</si>
  <si>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</si>
  <si>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</si>
  <si>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</si>
  <si>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</si>
  <si>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</si>
  <si>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</si>
  <si>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</si>
  <si>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</si>
  <si>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</si>
  <si>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</si>
  <si>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</si>
  <si>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</si>
  <si>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</si>
  <si>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</si>
  <si>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</si>
  <si>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</si>
  <si>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</si>
  <si>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</si>
  <si>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</si>
  <si>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</si>
  <si>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</si>
  <si>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</si>
  <si>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</si>
  <si>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</si>
  <si>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</si>
  <si>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</si>
  <si>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</si>
  <si>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</si>
  <si>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</si>
  <si>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</si>
  <si>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</si>
  <si>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</si>
  <si>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</si>
  <si>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</si>
  <si>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</si>
  <si>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</si>
  <si>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</si>
  <si>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</si>
  <si>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</si>
  <si>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</si>
  <si>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</si>
  <si>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</si>
  <si>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</si>
  <si>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</si>
  <si>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</si>
  <si>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</si>
  <si>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</si>
  <si>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</si>
  <si>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</si>
  <si>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</si>
  <si>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</si>
  <si>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</si>
  <si>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</si>
  <si>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</si>
  <si>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</si>
  <si>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</si>
  <si>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</si>
  <si>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</si>
  <si>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</si>
  <si>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</si>
  <si>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</si>
  <si>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</si>
  <si>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</si>
  <si>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</si>
  <si>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</si>
  <si>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</si>
  <si>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</si>
  <si>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</si>
  <si>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</si>
  <si>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</si>
  <si>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</si>
  <si>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</si>
  <si>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</si>
  <si>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</si>
  <si>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</si>
  <si>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</si>
  <si>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</si>
  <si>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</si>
  <si>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</si>
  <si>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</si>
  <si>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</si>
  <si>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</si>
  <si>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</si>
  <si>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</si>
  <si>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</si>
  <si>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</si>
  <si>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</si>
  <si>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</si>
  <si>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</si>
  <si>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</si>
  <si>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</si>
  <si>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</si>
  <si>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</si>
  <si>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</si>
  <si>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</si>
  <si>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</si>
  <si>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</si>
  <si>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</si>
  <si>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</si>
  <si>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</si>
  <si>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</si>
  <si>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</si>
  <si>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</si>
  <si>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</si>
  <si>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</si>
  <si>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</si>
  <si>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</si>
  <si>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</si>
  <si>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</si>
  <si>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</si>
  <si>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</si>
  <si>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</si>
  <si>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</si>
  <si>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</si>
  <si>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</si>
  <si>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</si>
  <si>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</si>
  <si>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</si>
  <si>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</si>
  <si>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</si>
  <si>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</si>
  <si>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</si>
  <si>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</si>
  <si>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</si>
  <si>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</si>
  <si>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</si>
  <si>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</si>
  <si>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</si>
  <si>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</si>
  <si>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</si>
  <si>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</si>
  <si>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</si>
  <si>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</si>
  <si>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</si>
  <si>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</si>
  <si>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</si>
  <si>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</si>
  <si>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</si>
  <si>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</si>
  <si>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</si>
  <si>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</si>
  <si>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</si>
  <si>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</si>
  <si>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</si>
  <si>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</si>
  <si>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</si>
  <si>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</si>
  <si>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</si>
  <si>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</si>
  <si>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</si>
  <si>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</si>
  <si>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</si>
  <si>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</si>
  <si>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</si>
  <si>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</si>
  <si>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</si>
  <si>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</si>
  <si>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</si>
  <si>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</si>
  <si>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</si>
  <si>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</si>
  <si>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</si>
  <si>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</si>
  <si>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</si>
  <si>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</si>
  <si>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</si>
  <si>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</si>
  <si>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</si>
  <si>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</si>
  <si>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</si>
  <si>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</si>
  <si>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</si>
  <si>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</si>
  <si>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</si>
  <si>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</si>
  <si>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</si>
  <si>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</si>
  <si>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</si>
  <si>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</si>
  <si>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</si>
  <si>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</si>
  <si>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</si>
  <si>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</si>
  <si>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</si>
  <si>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</si>
  <si>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</si>
  <si>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</si>
  <si>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</si>
  <si>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</si>
  <si>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</si>
  <si>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</si>
  <si>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</si>
  <si>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</si>
  <si>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</si>
  <si>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</si>
  <si>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</si>
  <si>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</si>
  <si>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</si>
  <si>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</si>
  <si>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</si>
  <si>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</si>
  <si>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</si>
  <si>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</si>
  <si>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</si>
  <si>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</si>
  <si>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</si>
  <si>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</si>
  <si>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</si>
  <si>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</si>
  <si>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</si>
  <si>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</si>
  <si>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</si>
  <si>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</si>
  <si>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</si>
  <si>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</si>
  <si>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</si>
  <si>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</si>
  <si>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</si>
  <si>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</si>
  <si>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</si>
  <si>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</si>
  <si>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</si>
  <si>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</si>
  <si>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</si>
  <si>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</si>
  <si>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</si>
  <si>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</si>
  <si>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</si>
  <si>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</si>
  <si>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</si>
  <si>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</si>
  <si>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</si>
  <si>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</si>
  <si>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</si>
  <si>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</si>
  <si>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</si>
  <si>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</si>
  <si>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</si>
  <si>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</si>
  <si>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</si>
  <si>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</si>
  <si>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</si>
  <si>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</si>
  <si>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</si>
  <si>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</si>
  <si>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£250k additional hearing costs</t>
  </si>
  <si>
    <t>Negotiate with land owner to purchase easement</t>
  </si>
  <si>
    <t>Underground section of overhead line</t>
  </si>
  <si>
    <t>Option 2</t>
  </si>
  <si>
    <t>Cost of easement
These costs have been based upon land value and experience of easement purchase for similar development sites</t>
  </si>
  <si>
    <t>On going maintenance cost for 2 x 132kV Towers</t>
  </si>
  <si>
    <t>Wayleave payment - year 1 only
Beyond year 1, annual wayleave payments will not be made to the landowner as an easement will have been purchased.  
As no benefits or cost savings are to be included in the baseline, these savings have not been shown</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</si>
  <si>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</si>
  <si>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</si>
  <si>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</si>
  <si>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</si>
  <si>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</si>
  <si>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 xml:space="preserve"> </t>
  </si>
  <si>
    <t>Cost of undergrounding section of overhead line crossing development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developer and/or to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</si>
  <si>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</si>
  <si>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</si>
  <si>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</si>
  <si>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WPD have been contacted by a Developer regarding options for compensation or diversion of assets in relation to a 132kV tower line on wayleave across a future development site.
Options available to WPD are: 1. Retain line by negotiating easement with landowner and paying compensation in recognition of possible economic loss (e.g. loss of development opportunity, decrease in property value), 2. Remove overhead line by diverting overhead circuit route or installing underground cable, 3. Retain line by seeking necessary wayleave through DECC/Lands Chamber Hearings where compensation would still be payable as per Option 1.
This relates to a 132kV tower line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</si>
</sst>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90" zoomScaleNormal="90" workbookViewId="0">
      <selection activeCell="B7" sqref="B7"/>
    </sheetView>
  </sheetViews>
  <sheetFormatPr defaultRowHeight="15" x14ac:dyDescent="0.25"/>
  <cols>
    <col min="1" max="1" width="5.85546875" customWidth="1"/>
    <col min="2" max="2" width="64.85546875" customWidth="1"/>
    <col min="3" max="3" width="80.5703125" customWidth="1"/>
  </cols>
  <sheetData>
    <row r="1" spans="1:3" ht="18.75" x14ac:dyDescent="0.3">
      <c r="A1" s="1" t="s">
        <v>351</v>
      </c>
    </row>
    <row r="2" spans="1:3" x14ac:dyDescent="0.25">
      <c r="A2" t="s">
        <v>78</v>
      </c>
    </row>
    <row r="4" spans="1:3" ht="15.75" thickBot="1" x14ac:dyDescent="0.3"/>
    <row r="5" spans="1:3" ht="120" x14ac:dyDescent="0.25">
      <c r="A5" s="183" t="s">
        <v>11</v>
      </c>
      <c r="B5" s="133" t="s">
        <v>158</v>
      </c>
      <c r="C5" s="134" t="s">
        <v>355</v>
      </c>
    </row>
    <row r="6" spans="1:3" x14ac:dyDescent="0.25">
      <c r="A6" s="184"/>
      <c r="B6" s="135" t="s">
        <v>176</v>
      </c>
      <c r="C6" s="136" t="s">
        <v>346</v>
      </c>
    </row>
    <row r="7" spans="1:3" ht="75" x14ac:dyDescent="0.25">
      <c r="A7" s="184"/>
      <c r="B7" s="135" t="s">
        <v>181</v>
      </c>
      <c r="C7" s="137" t="s">
        <v>348</v>
      </c>
    </row>
    <row r="8" spans="1:3" x14ac:dyDescent="0.25">
      <c r="A8" s="184"/>
      <c r="B8" s="135" t="s">
        <v>198</v>
      </c>
      <c r="C8" s="136"/>
    </row>
    <row r="9" spans="1:3" x14ac:dyDescent="0.25">
      <c r="A9" s="184"/>
      <c r="B9" s="135" t="s">
        <v>198</v>
      </c>
      <c r="C9" s="136"/>
    </row>
    <row r="10" spans="1:3" ht="15.75" thickBot="1" x14ac:dyDescent="0.3">
      <c r="A10" s="185"/>
      <c r="B10" s="126" t="s">
        <v>197</v>
      </c>
      <c r="C10" s="138"/>
    </row>
    <row r="11" spans="1:3" ht="15.75" thickBot="1" x14ac:dyDescent="0.3"/>
    <row r="12" spans="1:3" x14ac:dyDescent="0.25">
      <c r="A12" s="191" t="s">
        <v>301</v>
      </c>
      <c r="B12" s="143" t="s">
        <v>158</v>
      </c>
      <c r="C12" s="139" t="s">
        <v>349</v>
      </c>
    </row>
    <row r="13" spans="1:3" ht="15.75" x14ac:dyDescent="0.3">
      <c r="A13" s="192"/>
      <c r="B13" s="62" t="s">
        <v>198</v>
      </c>
      <c r="C13" s="144"/>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7" t="s">
        <v>225</v>
      </c>
      <c r="C26" s="147"/>
      <c r="D26" s="147"/>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activeCell="B4" sqref="B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9" t="s">
        <v>358</v>
      </c>
      <c r="C2" s="160"/>
      <c r="D2" s="160"/>
      <c r="E2" s="160"/>
      <c r="F2" s="161"/>
      <c r="Z2" s="26" t="s">
        <v>81</v>
      </c>
    </row>
    <row r="3" spans="2:26" ht="82.5" customHeight="1" x14ac:dyDescent="0.3">
      <c r="B3" s="162"/>
      <c r="C3" s="163"/>
      <c r="D3" s="163"/>
      <c r="E3" s="163"/>
      <c r="F3" s="164"/>
    </row>
    <row r="4" spans="2:26" ht="18" customHeight="1" x14ac:dyDescent="0.3">
      <c r="B4" s="25" t="s">
        <v>80</v>
      </c>
      <c r="C4" s="27"/>
      <c r="D4" s="27"/>
      <c r="E4" s="27"/>
      <c r="F4" s="27"/>
    </row>
    <row r="5" spans="2:26" ht="24.75" customHeight="1" x14ac:dyDescent="0.3">
      <c r="B5" s="155"/>
      <c r="C5" s="156"/>
      <c r="D5" s="156"/>
      <c r="E5" s="156"/>
      <c r="F5" s="157"/>
    </row>
    <row r="6" spans="2:26" ht="13.5" customHeight="1" x14ac:dyDescent="0.3">
      <c r="B6" s="27"/>
      <c r="C6" s="27"/>
      <c r="D6" s="27"/>
      <c r="E6" s="27"/>
      <c r="F6" s="27"/>
    </row>
    <row r="7" spans="2:26" x14ac:dyDescent="0.3">
      <c r="B7" s="25" t="s">
        <v>50</v>
      </c>
    </row>
    <row r="8" spans="2:26" x14ac:dyDescent="0.3">
      <c r="B8" s="167" t="s">
        <v>27</v>
      </c>
      <c r="C8" s="168"/>
      <c r="D8" s="165" t="s">
        <v>30</v>
      </c>
      <c r="E8" s="165"/>
      <c r="F8" s="165"/>
    </row>
    <row r="9" spans="2:26" ht="22.5" customHeight="1" x14ac:dyDescent="0.3">
      <c r="B9" s="169" t="s">
        <v>304</v>
      </c>
      <c r="C9" s="170"/>
      <c r="D9" s="166" t="s">
        <v>342</v>
      </c>
      <c r="E9" s="166"/>
      <c r="F9" s="166"/>
    </row>
    <row r="10" spans="2:26" ht="22.5" customHeight="1" x14ac:dyDescent="0.3">
      <c r="B10" s="169" t="s">
        <v>227</v>
      </c>
      <c r="C10" s="170"/>
      <c r="D10" s="155" t="s">
        <v>343</v>
      </c>
      <c r="E10" s="156"/>
      <c r="F10" s="157"/>
    </row>
    <row r="11" spans="2:26" ht="22.5" customHeight="1" x14ac:dyDescent="0.3">
      <c r="B11" s="169" t="s">
        <v>344</v>
      </c>
      <c r="C11" s="170"/>
      <c r="D11" s="155" t="s">
        <v>340</v>
      </c>
      <c r="E11" s="156"/>
      <c r="F11" s="157"/>
    </row>
    <row r="12" spans="2:26" ht="22.5" customHeight="1" x14ac:dyDescent="0.3">
      <c r="B12" s="153"/>
      <c r="C12" s="154"/>
      <c r="D12" s="158" t="s">
        <v>353</v>
      </c>
      <c r="E12" s="158"/>
      <c r="F12" s="158"/>
    </row>
    <row r="13" spans="2:26" ht="22.5" customHeight="1" x14ac:dyDescent="0.3">
      <c r="B13" s="153"/>
      <c r="C13" s="154"/>
      <c r="D13" s="158"/>
      <c r="E13" s="158"/>
      <c r="F13" s="158"/>
    </row>
    <row r="14" spans="2:26" ht="22.5" customHeight="1" x14ac:dyDescent="0.3">
      <c r="B14" s="153"/>
      <c r="C14" s="154"/>
      <c r="D14" s="158"/>
      <c r="E14" s="158"/>
      <c r="F14" s="158"/>
    </row>
    <row r="15" spans="2:26" ht="22.5" customHeight="1" x14ac:dyDescent="0.3">
      <c r="B15" s="153"/>
      <c r="C15" s="154"/>
      <c r="D15" s="158"/>
      <c r="E15" s="158"/>
      <c r="F15" s="158"/>
    </row>
    <row r="16" spans="2:26" ht="22.5" customHeight="1" x14ac:dyDescent="0.3">
      <c r="B16" s="153"/>
      <c r="C16" s="154"/>
      <c r="D16" s="158"/>
      <c r="E16" s="158"/>
      <c r="F16" s="158"/>
    </row>
    <row r="17" spans="2:11" ht="22.5" customHeight="1" x14ac:dyDescent="0.3">
      <c r="B17" s="153"/>
      <c r="C17" s="154"/>
      <c r="D17" s="158"/>
      <c r="E17" s="158"/>
      <c r="F17" s="158"/>
    </row>
    <row r="18" spans="2:11" ht="22.5" customHeight="1" x14ac:dyDescent="0.3">
      <c r="B18" s="153"/>
      <c r="C18" s="154"/>
      <c r="D18" s="158"/>
      <c r="E18" s="158"/>
      <c r="F18" s="158"/>
    </row>
    <row r="19" spans="2:11" ht="22.5" customHeight="1" x14ac:dyDescent="0.3">
      <c r="B19" s="153"/>
      <c r="C19" s="154"/>
      <c r="D19" s="158"/>
      <c r="E19" s="158"/>
      <c r="F19" s="158"/>
    </row>
    <row r="20" spans="2:11" ht="22.5" customHeight="1" x14ac:dyDescent="0.3">
      <c r="B20" s="153"/>
      <c r="C20" s="154"/>
      <c r="D20" s="158"/>
      <c r="E20" s="158"/>
      <c r="F20" s="158"/>
    </row>
    <row r="21" spans="2:11" ht="22.5" customHeight="1" x14ac:dyDescent="0.3">
      <c r="B21" s="153"/>
      <c r="C21" s="154"/>
      <c r="D21" s="158"/>
      <c r="E21" s="158"/>
      <c r="F21" s="158"/>
    </row>
    <row r="22" spans="2:11" ht="22.5" customHeight="1" x14ac:dyDescent="0.3">
      <c r="B22" s="153"/>
      <c r="C22" s="154"/>
      <c r="D22" s="158"/>
      <c r="E22" s="158"/>
      <c r="F22" s="158"/>
    </row>
    <row r="23" spans="2:11" ht="22.5" customHeight="1" x14ac:dyDescent="0.3">
      <c r="B23" s="153"/>
      <c r="C23" s="154"/>
      <c r="D23" s="158"/>
      <c r="E23" s="158"/>
      <c r="F23" s="158"/>
    </row>
    <row r="24" spans="2:11" ht="12.75" customHeight="1" x14ac:dyDescent="0.3">
      <c r="B24" s="28"/>
      <c r="C24" s="28"/>
      <c r="D24" s="29"/>
      <c r="E24" s="29"/>
      <c r="F24" s="29"/>
    </row>
    <row r="25" spans="2:11" x14ac:dyDescent="0.3">
      <c r="B25" s="25" t="s">
        <v>51</v>
      </c>
    </row>
    <row r="26" spans="2:11" ht="38.25" customHeight="1" x14ac:dyDescent="0.3">
      <c r="B26" s="149" t="s">
        <v>48</v>
      </c>
      <c r="C26" s="151" t="s">
        <v>27</v>
      </c>
      <c r="D26" s="151" t="s">
        <v>28</v>
      </c>
      <c r="E26" s="151" t="s">
        <v>30</v>
      </c>
      <c r="F26" s="149" t="s">
        <v>31</v>
      </c>
      <c r="G26" s="148" t="s">
        <v>102</v>
      </c>
      <c r="H26" s="148"/>
      <c r="I26" s="148"/>
      <c r="J26" s="148"/>
      <c r="K26" s="148"/>
    </row>
    <row r="27" spans="2:11" x14ac:dyDescent="0.3">
      <c r="B27" s="150"/>
      <c r="C27" s="152"/>
      <c r="D27" s="152"/>
      <c r="E27" s="152"/>
      <c r="F27" s="150"/>
      <c r="G27" s="65" t="s">
        <v>103</v>
      </c>
      <c r="H27" s="65" t="s">
        <v>104</v>
      </c>
      <c r="I27" s="65" t="s">
        <v>105</v>
      </c>
      <c r="J27" s="65" t="s">
        <v>106</v>
      </c>
      <c r="K27" s="65" t="s">
        <v>107</v>
      </c>
    </row>
    <row r="28" spans="2:11" ht="30" x14ac:dyDescent="0.3">
      <c r="B28" s="146" t="s">
        <v>356</v>
      </c>
      <c r="C28" s="31" t="str">
        <f>D9</f>
        <v>Negotiate with land owner to purchase easement</v>
      </c>
      <c r="D28" s="30" t="s">
        <v>29</v>
      </c>
      <c r="E28" s="31" t="s">
        <v>357</v>
      </c>
      <c r="F28" s="30" t="s">
        <v>158</v>
      </c>
      <c r="G28" s="66"/>
      <c r="H28" s="66"/>
      <c r="I28" s="66"/>
      <c r="J28" s="66"/>
      <c r="K28" s="30"/>
    </row>
    <row r="29" spans="2:11" ht="27.75" customHeight="1" x14ac:dyDescent="0.3">
      <c r="B29" s="146">
        <v>1</v>
      </c>
      <c r="C29" s="31" t="str">
        <f>IF('Option 1'!$C$1="","",'Option 1'!$C$1)</f>
        <v>Underground section of overhead line</v>
      </c>
      <c r="D29" s="30" t="s">
        <v>81</v>
      </c>
      <c r="E29" s="31"/>
      <c r="F29" s="30"/>
      <c r="G29" s="66">
        <f>'Option 1'!$C$4</f>
        <v>-1.5028430554328611</v>
      </c>
      <c r="H29" s="66">
        <f>'Option 1'!$C$5</f>
        <v>-1.8095347148642091</v>
      </c>
      <c r="I29" s="66">
        <f>'Option 1'!$C$6</f>
        <v>-2.0077346988179428</v>
      </c>
      <c r="J29" s="66">
        <f>'Option 1'!$C$7</f>
        <v>-2.1989413376739551</v>
      </c>
      <c r="K29" s="67"/>
    </row>
    <row r="30" spans="2:11" ht="27.75" customHeight="1" x14ac:dyDescent="0.3">
      <c r="B30" s="146">
        <v>2</v>
      </c>
      <c r="C30" s="31" t="str">
        <f>IF('Option 2'!$C$1="","",'Option 2'!$C$1)</f>
        <v>Seek necessary wayleave</v>
      </c>
      <c r="D30" s="30" t="s">
        <v>81</v>
      </c>
      <c r="E30" s="31"/>
      <c r="F30" s="30"/>
      <c r="G30" s="66">
        <f>'Option 2'!$C$4</f>
        <v>-0.20062198275529011</v>
      </c>
      <c r="H30" s="66">
        <f>'Option 2'!$C$5</f>
        <v>-0.2450982891967568</v>
      </c>
      <c r="I30" s="66">
        <f>'Option 2'!$C$6</f>
        <v>-0.27559680257418995</v>
      </c>
      <c r="J30" s="66">
        <f>'Option 2'!$C$7</f>
        <v>-0.3076912412976886</v>
      </c>
      <c r="K30" s="30"/>
    </row>
    <row r="31" spans="2:11" ht="27.75" customHeight="1" x14ac:dyDescent="0.3">
      <c r="B31" s="146">
        <v>3</v>
      </c>
      <c r="C31" s="30"/>
      <c r="D31" s="30"/>
      <c r="E31" s="31"/>
      <c r="F31" s="30"/>
      <c r="G31" s="66"/>
      <c r="H31" s="66"/>
      <c r="I31" s="66"/>
      <c r="J31" s="66"/>
      <c r="K31" s="30"/>
    </row>
    <row r="32" spans="2:11" ht="27.75" customHeight="1" x14ac:dyDescent="0.3">
      <c r="B32" s="146">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K30">
    <cfRule type="expression" dxfId="15" priority="16">
      <formula>$D29="adopted"</formula>
    </cfRule>
  </conditionalFormatting>
  <conditionalFormatting sqref="B31:F32">
    <cfRule type="expression" dxfId="14" priority="15">
      <formula>$D31="adopted"</formula>
    </cfRule>
  </conditionalFormatting>
  <conditionalFormatting sqref="D31:D32">
    <cfRule type="expression" dxfId="13" priority="14">
      <formula>$D31="adopted"</formula>
    </cfRule>
  </conditionalFormatting>
  <conditionalFormatting sqref="G31:K32">
    <cfRule type="expression" dxfId="12" priority="12">
      <formula>$D31="adopted"</formula>
    </cfRule>
  </conditionalFormatting>
  <conditionalFormatting sqref="G31:J32">
    <cfRule type="expression" dxfId="11" priority="11">
      <formula>$D31="adopted"</formula>
    </cfRule>
  </conditionalFormatting>
  <conditionalFormatting sqref="G31:J31">
    <cfRule type="expression" dxfId="10" priority="9">
      <formula>$D31="adopted"</formula>
    </cfRule>
  </conditionalFormatting>
  <conditionalFormatting sqref="G32:J32">
    <cfRule type="expression" dxfId="9" priority="8">
      <formula>$D32="adopted"</formula>
    </cfRule>
  </conditionalFormatting>
  <conditionalFormatting sqref="G31:J32">
    <cfRule type="expression" dxfId="8" priority="7">
      <formula>$D31="adopted"</formula>
    </cfRule>
  </conditionalFormatting>
  <conditionalFormatting sqref="B28:B29">
    <cfRule type="expression" dxfId="7" priority="17">
      <formula>$D29="adopted"</formula>
    </cfRule>
  </conditionalFormatting>
  <conditionalFormatting sqref="B30">
    <cfRule type="expression" dxfId="6" priority="21">
      <formula>#REF!="adopted"</formula>
    </cfRule>
  </conditionalFormatting>
  <conditionalFormatting sqref="C28:F28">
    <cfRule type="expression" dxfId="5" priority="6">
      <formula>$D28="adopted"</formula>
    </cfRule>
  </conditionalFormatting>
  <conditionalFormatting sqref="D28">
    <cfRule type="expression" dxfId="4" priority="5">
      <formula>$D28="adopted"</formula>
    </cfRule>
  </conditionalFormatting>
  <conditionalFormatting sqref="G28:K28">
    <cfRule type="expression" dxfId="3" priority="4">
      <formula>$D28="adopted"</formula>
    </cfRule>
  </conditionalFormatting>
  <conditionalFormatting sqref="G28:J28">
    <cfRule type="expression" dxfId="2" priority="3">
      <formula>$D28="adopted"</formula>
    </cfRule>
  </conditionalFormatting>
  <conditionalFormatting sqref="G28:J28">
    <cfRule type="expression" dxfId="1" priority="2">
      <formula>$D28="adopted"</formula>
    </cfRule>
  </conditionalFormatting>
  <conditionalFormatting sqref="G28:J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3" sqref="F2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1" t="s">
        <v>75</v>
      </c>
      <c r="C13" s="172"/>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5"/>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8" sqref="E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summary'!D9</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158</v>
      </c>
      <c r="C7" s="61"/>
      <c r="D7" s="62" t="s">
        <v>40</v>
      </c>
      <c r="E7" s="63">
        <v>-0.75</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176</v>
      </c>
      <c r="C8" s="61"/>
      <c r="D8" s="62" t="s">
        <v>40</v>
      </c>
      <c r="E8" s="63">
        <v>-1E-3</v>
      </c>
      <c r="F8" s="63">
        <f>E8</f>
        <v>-1E-3</v>
      </c>
      <c r="G8" s="63">
        <f t="shared" ref="G8:AW8" si="0">F8</f>
        <v>-1E-3</v>
      </c>
      <c r="H8" s="63">
        <f t="shared" si="0"/>
        <v>-1E-3</v>
      </c>
      <c r="I8" s="63">
        <f t="shared" si="0"/>
        <v>-1E-3</v>
      </c>
      <c r="J8" s="63">
        <f t="shared" si="0"/>
        <v>-1E-3</v>
      </c>
      <c r="K8" s="63">
        <f t="shared" si="0"/>
        <v>-1E-3</v>
      </c>
      <c r="L8" s="63">
        <f t="shared" si="0"/>
        <v>-1E-3</v>
      </c>
      <c r="M8" s="63">
        <f t="shared" si="0"/>
        <v>-1E-3</v>
      </c>
      <c r="N8" s="63">
        <f t="shared" si="0"/>
        <v>-1E-3</v>
      </c>
      <c r="O8" s="63">
        <f t="shared" si="0"/>
        <v>-1E-3</v>
      </c>
      <c r="P8" s="63">
        <f t="shared" si="0"/>
        <v>-1E-3</v>
      </c>
      <c r="Q8" s="63">
        <f t="shared" si="0"/>
        <v>-1E-3</v>
      </c>
      <c r="R8" s="63">
        <f t="shared" si="0"/>
        <v>-1E-3</v>
      </c>
      <c r="S8" s="63">
        <f t="shared" si="0"/>
        <v>-1E-3</v>
      </c>
      <c r="T8" s="63">
        <f t="shared" si="0"/>
        <v>-1E-3</v>
      </c>
      <c r="U8" s="63">
        <f t="shared" si="0"/>
        <v>-1E-3</v>
      </c>
      <c r="V8" s="63">
        <f t="shared" si="0"/>
        <v>-1E-3</v>
      </c>
      <c r="W8" s="63">
        <f t="shared" si="0"/>
        <v>-1E-3</v>
      </c>
      <c r="X8" s="63">
        <f t="shared" si="0"/>
        <v>-1E-3</v>
      </c>
      <c r="Y8" s="63">
        <f t="shared" si="0"/>
        <v>-1E-3</v>
      </c>
      <c r="Z8" s="63">
        <f t="shared" si="0"/>
        <v>-1E-3</v>
      </c>
      <c r="AA8" s="63">
        <f t="shared" si="0"/>
        <v>-1E-3</v>
      </c>
      <c r="AB8" s="63">
        <f t="shared" si="0"/>
        <v>-1E-3</v>
      </c>
      <c r="AC8" s="63">
        <f t="shared" si="0"/>
        <v>-1E-3</v>
      </c>
      <c r="AD8" s="63">
        <f t="shared" si="0"/>
        <v>-1E-3</v>
      </c>
      <c r="AE8" s="63">
        <f t="shared" si="0"/>
        <v>-1E-3</v>
      </c>
      <c r="AF8" s="63">
        <f t="shared" si="0"/>
        <v>-1E-3</v>
      </c>
      <c r="AG8" s="63">
        <f t="shared" si="0"/>
        <v>-1E-3</v>
      </c>
      <c r="AH8" s="63">
        <f t="shared" si="0"/>
        <v>-1E-3</v>
      </c>
      <c r="AI8" s="63">
        <f t="shared" si="0"/>
        <v>-1E-3</v>
      </c>
      <c r="AJ8" s="63">
        <f t="shared" si="0"/>
        <v>-1E-3</v>
      </c>
      <c r="AK8" s="63">
        <f t="shared" si="0"/>
        <v>-1E-3</v>
      </c>
      <c r="AL8" s="63">
        <f t="shared" si="0"/>
        <v>-1E-3</v>
      </c>
      <c r="AM8" s="63">
        <f t="shared" si="0"/>
        <v>-1E-3</v>
      </c>
      <c r="AN8" s="63">
        <f t="shared" si="0"/>
        <v>-1E-3</v>
      </c>
      <c r="AO8" s="63">
        <f t="shared" si="0"/>
        <v>-1E-3</v>
      </c>
      <c r="AP8" s="63">
        <f t="shared" si="0"/>
        <v>-1E-3</v>
      </c>
      <c r="AQ8" s="63">
        <f t="shared" si="0"/>
        <v>-1E-3</v>
      </c>
      <c r="AR8" s="63">
        <f t="shared" si="0"/>
        <v>-1E-3</v>
      </c>
      <c r="AS8" s="63">
        <f t="shared" si="0"/>
        <v>-1E-3</v>
      </c>
      <c r="AT8" s="63">
        <f t="shared" si="0"/>
        <v>-1E-3</v>
      </c>
      <c r="AU8" s="63">
        <f t="shared" si="0"/>
        <v>-1E-3</v>
      </c>
      <c r="AV8" s="63">
        <f t="shared" si="0"/>
        <v>-1E-3</v>
      </c>
      <c r="AW8" s="63">
        <f t="shared" si="0"/>
        <v>-1E-3</v>
      </c>
      <c r="AX8" s="62"/>
      <c r="AY8" s="62"/>
      <c r="AZ8" s="62"/>
      <c r="BA8" s="62"/>
      <c r="BB8" s="62"/>
      <c r="BC8" s="62"/>
      <c r="BD8" s="62"/>
    </row>
    <row r="9" spans="1:56" x14ac:dyDescent="0.3">
      <c r="A9" s="181"/>
      <c r="B9" s="62" t="s">
        <v>181</v>
      </c>
      <c r="C9" s="61"/>
      <c r="D9" s="62" t="s">
        <v>40</v>
      </c>
      <c r="E9" s="63">
        <f>-200/1000000</f>
        <v>-2.0000000000000001E-4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26" t="s">
        <v>197</v>
      </c>
      <c r="C12" s="59"/>
      <c r="D12" s="127" t="s">
        <v>40</v>
      </c>
      <c r="E12" s="60">
        <f t="shared" ref="E12:AW12" si="1">SUM(E7:E11)</f>
        <v>-0.75119999999999998</v>
      </c>
      <c r="F12" s="60">
        <f t="shared" si="1"/>
        <v>-1E-3</v>
      </c>
      <c r="G12" s="60">
        <f t="shared" si="1"/>
        <v>-1E-3</v>
      </c>
      <c r="H12" s="60">
        <f t="shared" si="1"/>
        <v>-1E-3</v>
      </c>
      <c r="I12" s="60">
        <f t="shared" si="1"/>
        <v>-1E-3</v>
      </c>
      <c r="J12" s="60">
        <f t="shared" si="1"/>
        <v>-1E-3</v>
      </c>
      <c r="K12" s="60">
        <f t="shared" si="1"/>
        <v>-1E-3</v>
      </c>
      <c r="L12" s="60">
        <f t="shared" si="1"/>
        <v>-1E-3</v>
      </c>
      <c r="M12" s="60">
        <f t="shared" si="1"/>
        <v>-1E-3</v>
      </c>
      <c r="N12" s="60">
        <f t="shared" si="1"/>
        <v>-1E-3</v>
      </c>
      <c r="O12" s="60">
        <f t="shared" si="1"/>
        <v>-1E-3</v>
      </c>
      <c r="P12" s="60">
        <f t="shared" si="1"/>
        <v>-1E-3</v>
      </c>
      <c r="Q12" s="60">
        <f t="shared" si="1"/>
        <v>-1E-3</v>
      </c>
      <c r="R12" s="60">
        <f t="shared" si="1"/>
        <v>-1E-3</v>
      </c>
      <c r="S12" s="60">
        <f t="shared" si="1"/>
        <v>-1E-3</v>
      </c>
      <c r="T12" s="60">
        <f t="shared" si="1"/>
        <v>-1E-3</v>
      </c>
      <c r="U12" s="60">
        <f t="shared" si="1"/>
        <v>-1E-3</v>
      </c>
      <c r="V12" s="60">
        <f t="shared" si="1"/>
        <v>-1E-3</v>
      </c>
      <c r="W12" s="60">
        <f t="shared" si="1"/>
        <v>-1E-3</v>
      </c>
      <c r="X12" s="60">
        <f t="shared" si="1"/>
        <v>-1E-3</v>
      </c>
      <c r="Y12" s="60">
        <f t="shared" si="1"/>
        <v>-1E-3</v>
      </c>
      <c r="Z12" s="60">
        <f t="shared" si="1"/>
        <v>-1E-3</v>
      </c>
      <c r="AA12" s="60">
        <f t="shared" si="1"/>
        <v>-1E-3</v>
      </c>
      <c r="AB12" s="60">
        <f t="shared" si="1"/>
        <v>-1E-3</v>
      </c>
      <c r="AC12" s="60">
        <f t="shared" si="1"/>
        <v>-1E-3</v>
      </c>
      <c r="AD12" s="60">
        <f t="shared" si="1"/>
        <v>-1E-3</v>
      </c>
      <c r="AE12" s="60">
        <f t="shared" si="1"/>
        <v>-1E-3</v>
      </c>
      <c r="AF12" s="60">
        <f t="shared" si="1"/>
        <v>-1E-3</v>
      </c>
      <c r="AG12" s="60">
        <f t="shared" si="1"/>
        <v>-1E-3</v>
      </c>
      <c r="AH12" s="60">
        <f t="shared" si="1"/>
        <v>-1E-3</v>
      </c>
      <c r="AI12" s="60">
        <f t="shared" si="1"/>
        <v>-1E-3</v>
      </c>
      <c r="AJ12" s="60">
        <f t="shared" si="1"/>
        <v>-1E-3</v>
      </c>
      <c r="AK12" s="60">
        <f t="shared" si="1"/>
        <v>-1E-3</v>
      </c>
      <c r="AL12" s="60">
        <f t="shared" si="1"/>
        <v>-1E-3</v>
      </c>
      <c r="AM12" s="60">
        <f t="shared" si="1"/>
        <v>-1E-3</v>
      </c>
      <c r="AN12" s="60">
        <f t="shared" si="1"/>
        <v>-1E-3</v>
      </c>
      <c r="AO12" s="60">
        <f t="shared" si="1"/>
        <v>-1E-3</v>
      </c>
      <c r="AP12" s="60">
        <f t="shared" si="1"/>
        <v>-1E-3</v>
      </c>
      <c r="AQ12" s="60">
        <f t="shared" si="1"/>
        <v>-1E-3</v>
      </c>
      <c r="AR12" s="60">
        <f t="shared" si="1"/>
        <v>-1E-3</v>
      </c>
      <c r="AS12" s="60">
        <f t="shared" si="1"/>
        <v>-1E-3</v>
      </c>
      <c r="AT12" s="60">
        <f t="shared" si="1"/>
        <v>-1E-3</v>
      </c>
      <c r="AU12" s="60">
        <f t="shared" si="1"/>
        <v>-1E-3</v>
      </c>
      <c r="AV12" s="60">
        <f t="shared" si="1"/>
        <v>-1E-3</v>
      </c>
      <c r="AW12" s="60">
        <f t="shared" si="1"/>
        <v>-1E-3</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7"/>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Normal="100" workbookViewId="0">
      <selection activeCell="C7" sqref="C7"/>
    </sheetView>
  </sheetViews>
  <sheetFormatPr defaultRowHeight="15" x14ac:dyDescent="0.25"/>
  <cols>
    <col min="1" max="1" width="5.85546875" customWidth="1"/>
    <col min="2" max="2" width="40.28515625" customWidth="1"/>
    <col min="3" max="3" width="76.140625" customWidth="1"/>
  </cols>
  <sheetData>
    <row r="1" spans="1:3" ht="18.75" x14ac:dyDescent="0.3">
      <c r="A1" s="1" t="s">
        <v>303</v>
      </c>
    </row>
    <row r="2" spans="1:3" x14ac:dyDescent="0.25">
      <c r="A2" t="s">
        <v>78</v>
      </c>
    </row>
    <row r="4" spans="1:3" ht="15.75" thickBot="1" x14ac:dyDescent="0.3"/>
    <row r="5" spans="1:3" ht="45" x14ac:dyDescent="0.25">
      <c r="A5" s="183" t="s">
        <v>11</v>
      </c>
      <c r="B5" s="133" t="s">
        <v>158</v>
      </c>
      <c r="C5" s="134" t="s">
        <v>345</v>
      </c>
    </row>
    <row r="6" spans="1:3" x14ac:dyDescent="0.25">
      <c r="A6" s="184"/>
      <c r="B6" s="135" t="s">
        <v>176</v>
      </c>
      <c r="C6" s="136" t="s">
        <v>346</v>
      </c>
    </row>
    <row r="7" spans="1:3" ht="75" x14ac:dyDescent="0.25">
      <c r="A7" s="184"/>
      <c r="B7" s="135" t="s">
        <v>181</v>
      </c>
      <c r="C7" s="137" t="s">
        <v>347</v>
      </c>
    </row>
    <row r="8" spans="1:3" x14ac:dyDescent="0.25">
      <c r="A8" s="184"/>
      <c r="B8" s="135" t="s">
        <v>198</v>
      </c>
      <c r="C8" s="136"/>
    </row>
    <row r="9" spans="1:3" x14ac:dyDescent="0.25">
      <c r="A9" s="184"/>
      <c r="B9" s="135" t="s">
        <v>198</v>
      </c>
      <c r="C9" s="136"/>
    </row>
    <row r="10" spans="1:3" ht="15.75" thickBot="1" x14ac:dyDescent="0.3">
      <c r="A10" s="185"/>
      <c r="B10" s="126" t="s">
        <v>197</v>
      </c>
      <c r="C10" s="138"/>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20" sqref="E2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-1.5028430554328611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-1.8095347148642091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-2.0077346988179428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-2.1989413376739551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c r="D13" s="62" t="s">
        <v>40</v>
      </c>
      <c r="E13" s="63">
        <v>-2.7</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181</v>
      </c>
      <c r="C14" s="61"/>
      <c r="D14" s="62" t="s">
        <v>40</v>
      </c>
      <c r="E14" s="63">
        <f>-200/1000000</f>
        <v>-2.0000000000000001E-4</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-2.7002000000000002</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6" t="s">
        <v>301</v>
      </c>
      <c r="B19" s="62" t="s">
        <v>158</v>
      </c>
      <c r="C19" s="8"/>
      <c r="D19" s="9" t="s">
        <v>40</v>
      </c>
      <c r="E19" s="34">
        <f>-'Baseline scenario'!E7</f>
        <v>0.75</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176</v>
      </c>
      <c r="C20" s="8"/>
      <c r="D20" s="9" t="s">
        <v>40</v>
      </c>
      <c r="E20" s="34">
        <f>-'Baseline scenario'!E8</f>
        <v>1E-3</v>
      </c>
      <c r="F20" s="34">
        <f>-'Baseline scenario'!F8</f>
        <v>1E-3</v>
      </c>
      <c r="G20" s="34">
        <f>-'Baseline scenario'!G8</f>
        <v>1E-3</v>
      </c>
      <c r="H20" s="34">
        <f>-'Baseline scenario'!H8</f>
        <v>1E-3</v>
      </c>
      <c r="I20" s="34">
        <f>-'Baseline scenario'!I8</f>
        <v>1E-3</v>
      </c>
      <c r="J20" s="34">
        <f>-'Baseline scenario'!J8</f>
        <v>1E-3</v>
      </c>
      <c r="K20" s="34">
        <f>-'Baseline scenario'!K8</f>
        <v>1E-3</v>
      </c>
      <c r="L20" s="34">
        <f>-'Baseline scenario'!L8</f>
        <v>1E-3</v>
      </c>
      <c r="M20" s="34">
        <f>-'Baseline scenario'!M8</f>
        <v>1E-3</v>
      </c>
      <c r="N20" s="34">
        <f>-'Baseline scenario'!N8</f>
        <v>1E-3</v>
      </c>
      <c r="O20" s="34">
        <f>-'Baseline scenario'!O8</f>
        <v>1E-3</v>
      </c>
      <c r="P20" s="34">
        <f>-'Baseline scenario'!P8</f>
        <v>1E-3</v>
      </c>
      <c r="Q20" s="34">
        <f>-'Baseline scenario'!Q8</f>
        <v>1E-3</v>
      </c>
      <c r="R20" s="34">
        <f>-'Baseline scenario'!R8</f>
        <v>1E-3</v>
      </c>
      <c r="S20" s="34">
        <f>-'Baseline scenario'!S8</f>
        <v>1E-3</v>
      </c>
      <c r="T20" s="34">
        <f>-'Baseline scenario'!T8</f>
        <v>1E-3</v>
      </c>
      <c r="U20" s="34">
        <f>-'Baseline scenario'!U8</f>
        <v>1E-3</v>
      </c>
      <c r="V20" s="34">
        <f>-'Baseline scenario'!V8</f>
        <v>1E-3</v>
      </c>
      <c r="W20" s="34">
        <f>-'Baseline scenario'!W8</f>
        <v>1E-3</v>
      </c>
      <c r="X20" s="34">
        <f>-'Baseline scenario'!X8</f>
        <v>1E-3</v>
      </c>
      <c r="Y20" s="34">
        <f>-'Baseline scenario'!Y8</f>
        <v>1E-3</v>
      </c>
      <c r="Z20" s="34">
        <f>-'Baseline scenario'!Z8</f>
        <v>1E-3</v>
      </c>
      <c r="AA20" s="34">
        <f>-'Baseline scenario'!AA8</f>
        <v>1E-3</v>
      </c>
      <c r="AB20" s="34">
        <f>-'Baseline scenario'!AB8</f>
        <v>1E-3</v>
      </c>
      <c r="AC20" s="34">
        <f>-'Baseline scenario'!AC8</f>
        <v>1E-3</v>
      </c>
      <c r="AD20" s="34">
        <f>-'Baseline scenario'!AD8</f>
        <v>1E-3</v>
      </c>
      <c r="AE20" s="34">
        <f>-'Baseline scenario'!AE8</f>
        <v>1E-3</v>
      </c>
      <c r="AF20" s="34">
        <f>-'Baseline scenario'!AF8</f>
        <v>1E-3</v>
      </c>
      <c r="AG20" s="34">
        <f>-'Baseline scenario'!AG8</f>
        <v>1E-3</v>
      </c>
      <c r="AH20" s="34">
        <f>-'Baseline scenario'!AH8</f>
        <v>1E-3</v>
      </c>
      <c r="AI20" s="34">
        <f>-'Baseline scenario'!AI8</f>
        <v>1E-3</v>
      </c>
      <c r="AJ20" s="34">
        <f>-'Baseline scenario'!AJ8</f>
        <v>1E-3</v>
      </c>
      <c r="AK20" s="34">
        <f>-'Baseline scenario'!AK8</f>
        <v>1E-3</v>
      </c>
      <c r="AL20" s="34">
        <f>-'Baseline scenario'!AL8</f>
        <v>1E-3</v>
      </c>
      <c r="AM20" s="34">
        <f>-'Baseline scenario'!AM8</f>
        <v>1E-3</v>
      </c>
      <c r="AN20" s="34">
        <f>-'Baseline scenario'!AN8</f>
        <v>1E-3</v>
      </c>
      <c r="AO20" s="34">
        <f>-'Baseline scenario'!AO8</f>
        <v>1E-3</v>
      </c>
      <c r="AP20" s="34">
        <f>-'Baseline scenario'!AP8</f>
        <v>1E-3</v>
      </c>
      <c r="AQ20" s="34">
        <f>-'Baseline scenario'!AQ8</f>
        <v>1E-3</v>
      </c>
      <c r="AR20" s="34">
        <f>-'Baseline scenario'!AR8</f>
        <v>1E-3</v>
      </c>
      <c r="AS20" s="34">
        <f>-'Baseline scenario'!AS8</f>
        <v>1E-3</v>
      </c>
      <c r="AT20" s="34">
        <f>-'Baseline scenario'!AT8</f>
        <v>1E-3</v>
      </c>
      <c r="AU20" s="34">
        <f>-'Baseline scenario'!AU8</f>
        <v>1E-3</v>
      </c>
      <c r="AV20" s="34">
        <f>-'Baseline scenario'!AV8</f>
        <v>1E-3</v>
      </c>
      <c r="AW20" s="34">
        <f>-'Baseline scenario'!AW8</f>
        <v>1E-3</v>
      </c>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0.751</v>
      </c>
      <c r="F25" s="69">
        <f t="shared" ref="F25:BD25" si="1">SUM(F19:F24)</f>
        <v>1E-3</v>
      </c>
      <c r="G25" s="69">
        <f t="shared" si="1"/>
        <v>1E-3</v>
      </c>
      <c r="H25" s="69">
        <f t="shared" si="1"/>
        <v>1E-3</v>
      </c>
      <c r="I25" s="69">
        <f t="shared" si="1"/>
        <v>1E-3</v>
      </c>
      <c r="J25" s="69">
        <f t="shared" si="1"/>
        <v>1E-3</v>
      </c>
      <c r="K25" s="69">
        <f t="shared" si="1"/>
        <v>1E-3</v>
      </c>
      <c r="L25" s="69">
        <f t="shared" si="1"/>
        <v>1E-3</v>
      </c>
      <c r="M25" s="69">
        <f t="shared" si="1"/>
        <v>1E-3</v>
      </c>
      <c r="N25" s="69">
        <f t="shared" si="1"/>
        <v>1E-3</v>
      </c>
      <c r="O25" s="69">
        <f t="shared" si="1"/>
        <v>1E-3</v>
      </c>
      <c r="P25" s="69">
        <f t="shared" si="1"/>
        <v>1E-3</v>
      </c>
      <c r="Q25" s="69">
        <f t="shared" si="1"/>
        <v>1E-3</v>
      </c>
      <c r="R25" s="69">
        <f t="shared" si="1"/>
        <v>1E-3</v>
      </c>
      <c r="S25" s="69">
        <f t="shared" si="1"/>
        <v>1E-3</v>
      </c>
      <c r="T25" s="69">
        <f t="shared" si="1"/>
        <v>1E-3</v>
      </c>
      <c r="U25" s="69">
        <f t="shared" si="1"/>
        <v>1E-3</v>
      </c>
      <c r="V25" s="69">
        <f t="shared" si="1"/>
        <v>1E-3</v>
      </c>
      <c r="W25" s="69">
        <f t="shared" si="1"/>
        <v>1E-3</v>
      </c>
      <c r="X25" s="69">
        <f t="shared" si="1"/>
        <v>1E-3</v>
      </c>
      <c r="Y25" s="69">
        <f t="shared" si="1"/>
        <v>1E-3</v>
      </c>
      <c r="Z25" s="69">
        <f t="shared" si="1"/>
        <v>1E-3</v>
      </c>
      <c r="AA25" s="69">
        <f t="shared" si="1"/>
        <v>1E-3</v>
      </c>
      <c r="AB25" s="69">
        <f t="shared" si="1"/>
        <v>1E-3</v>
      </c>
      <c r="AC25" s="69">
        <f t="shared" si="1"/>
        <v>1E-3</v>
      </c>
      <c r="AD25" s="69">
        <f t="shared" si="1"/>
        <v>1E-3</v>
      </c>
      <c r="AE25" s="69">
        <f t="shared" si="1"/>
        <v>1E-3</v>
      </c>
      <c r="AF25" s="69">
        <f t="shared" si="1"/>
        <v>1E-3</v>
      </c>
      <c r="AG25" s="69">
        <f t="shared" si="1"/>
        <v>1E-3</v>
      </c>
      <c r="AH25" s="69">
        <f t="shared" si="1"/>
        <v>1E-3</v>
      </c>
      <c r="AI25" s="69">
        <f t="shared" si="1"/>
        <v>1E-3</v>
      </c>
      <c r="AJ25" s="69">
        <f t="shared" si="1"/>
        <v>1E-3</v>
      </c>
      <c r="AK25" s="69">
        <f t="shared" si="1"/>
        <v>1E-3</v>
      </c>
      <c r="AL25" s="69">
        <f t="shared" si="1"/>
        <v>1E-3</v>
      </c>
      <c r="AM25" s="69">
        <f t="shared" si="1"/>
        <v>1E-3</v>
      </c>
      <c r="AN25" s="69">
        <f t="shared" si="1"/>
        <v>1E-3</v>
      </c>
      <c r="AO25" s="69">
        <f t="shared" si="1"/>
        <v>1E-3</v>
      </c>
      <c r="AP25" s="69">
        <f t="shared" si="1"/>
        <v>1E-3</v>
      </c>
      <c r="AQ25" s="69">
        <f t="shared" si="1"/>
        <v>1E-3</v>
      </c>
      <c r="AR25" s="69">
        <f t="shared" si="1"/>
        <v>1E-3</v>
      </c>
      <c r="AS25" s="69">
        <f t="shared" si="1"/>
        <v>1E-3</v>
      </c>
      <c r="AT25" s="69">
        <f t="shared" si="1"/>
        <v>1E-3</v>
      </c>
      <c r="AU25" s="69">
        <f t="shared" si="1"/>
        <v>1E-3</v>
      </c>
      <c r="AV25" s="69">
        <f t="shared" si="1"/>
        <v>1E-3</v>
      </c>
      <c r="AW25" s="69">
        <f t="shared" si="1"/>
        <v>1E-3</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-1.9492000000000003</v>
      </c>
      <c r="F26" s="60">
        <f t="shared" ref="F26:BD26" si="2">F18+F25</f>
        <v>1E-3</v>
      </c>
      <c r="G26" s="60">
        <f t="shared" si="2"/>
        <v>1E-3</v>
      </c>
      <c r="H26" s="60">
        <f t="shared" si="2"/>
        <v>1E-3</v>
      </c>
      <c r="I26" s="60">
        <f t="shared" si="2"/>
        <v>1E-3</v>
      </c>
      <c r="J26" s="60">
        <f t="shared" si="2"/>
        <v>1E-3</v>
      </c>
      <c r="K26" s="60">
        <f t="shared" si="2"/>
        <v>1E-3</v>
      </c>
      <c r="L26" s="60">
        <f t="shared" si="2"/>
        <v>1E-3</v>
      </c>
      <c r="M26" s="60">
        <f t="shared" si="2"/>
        <v>1E-3</v>
      </c>
      <c r="N26" s="60">
        <f t="shared" si="2"/>
        <v>1E-3</v>
      </c>
      <c r="O26" s="60">
        <f t="shared" si="2"/>
        <v>1E-3</v>
      </c>
      <c r="P26" s="60">
        <f t="shared" si="2"/>
        <v>1E-3</v>
      </c>
      <c r="Q26" s="60">
        <f t="shared" si="2"/>
        <v>1E-3</v>
      </c>
      <c r="R26" s="60">
        <f t="shared" si="2"/>
        <v>1E-3</v>
      </c>
      <c r="S26" s="60">
        <f t="shared" si="2"/>
        <v>1E-3</v>
      </c>
      <c r="T26" s="60">
        <f t="shared" si="2"/>
        <v>1E-3</v>
      </c>
      <c r="U26" s="60">
        <f t="shared" si="2"/>
        <v>1E-3</v>
      </c>
      <c r="V26" s="60">
        <f t="shared" si="2"/>
        <v>1E-3</v>
      </c>
      <c r="W26" s="60">
        <f t="shared" si="2"/>
        <v>1E-3</v>
      </c>
      <c r="X26" s="60">
        <f t="shared" si="2"/>
        <v>1E-3</v>
      </c>
      <c r="Y26" s="60">
        <f t="shared" si="2"/>
        <v>1E-3</v>
      </c>
      <c r="Z26" s="60">
        <f t="shared" si="2"/>
        <v>1E-3</v>
      </c>
      <c r="AA26" s="60">
        <f t="shared" si="2"/>
        <v>1E-3</v>
      </c>
      <c r="AB26" s="60">
        <f t="shared" si="2"/>
        <v>1E-3</v>
      </c>
      <c r="AC26" s="60">
        <f t="shared" si="2"/>
        <v>1E-3</v>
      </c>
      <c r="AD26" s="60">
        <f t="shared" si="2"/>
        <v>1E-3</v>
      </c>
      <c r="AE26" s="60">
        <f t="shared" si="2"/>
        <v>1E-3</v>
      </c>
      <c r="AF26" s="60">
        <f t="shared" si="2"/>
        <v>1E-3</v>
      </c>
      <c r="AG26" s="60">
        <f t="shared" si="2"/>
        <v>1E-3</v>
      </c>
      <c r="AH26" s="60">
        <f t="shared" si="2"/>
        <v>1E-3</v>
      </c>
      <c r="AI26" s="60">
        <f t="shared" si="2"/>
        <v>1E-3</v>
      </c>
      <c r="AJ26" s="60">
        <f t="shared" si="2"/>
        <v>1E-3</v>
      </c>
      <c r="AK26" s="60">
        <f t="shared" si="2"/>
        <v>1E-3</v>
      </c>
      <c r="AL26" s="60">
        <f t="shared" si="2"/>
        <v>1E-3</v>
      </c>
      <c r="AM26" s="60">
        <f t="shared" si="2"/>
        <v>1E-3</v>
      </c>
      <c r="AN26" s="60">
        <f t="shared" si="2"/>
        <v>1E-3</v>
      </c>
      <c r="AO26" s="60">
        <f t="shared" si="2"/>
        <v>1E-3</v>
      </c>
      <c r="AP26" s="60">
        <f t="shared" si="2"/>
        <v>1E-3</v>
      </c>
      <c r="AQ26" s="60">
        <f t="shared" si="2"/>
        <v>1E-3</v>
      </c>
      <c r="AR26" s="60">
        <f t="shared" si="2"/>
        <v>1E-3</v>
      </c>
      <c r="AS26" s="60">
        <f t="shared" si="2"/>
        <v>1E-3</v>
      </c>
      <c r="AT26" s="60">
        <f t="shared" si="2"/>
        <v>1E-3</v>
      </c>
      <c r="AU26" s="60">
        <f t="shared" si="2"/>
        <v>1E-3</v>
      </c>
      <c r="AV26" s="60">
        <f t="shared" si="2"/>
        <v>1E-3</v>
      </c>
      <c r="AW26" s="60">
        <f t="shared" si="2"/>
        <v>1E-3</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-1.5593600000000003</v>
      </c>
      <c r="F28" s="35">
        <f t="shared" ref="F28:AW28" si="3">F26*F27</f>
        <v>8.0000000000000004E-4</v>
      </c>
      <c r="G28" s="35">
        <f t="shared" si="3"/>
        <v>8.0000000000000004E-4</v>
      </c>
      <c r="H28" s="35">
        <f t="shared" si="3"/>
        <v>8.0000000000000004E-4</v>
      </c>
      <c r="I28" s="35">
        <f t="shared" si="3"/>
        <v>8.0000000000000004E-4</v>
      </c>
      <c r="J28" s="35">
        <f t="shared" si="3"/>
        <v>8.0000000000000004E-4</v>
      </c>
      <c r="K28" s="35">
        <f t="shared" si="3"/>
        <v>8.0000000000000004E-4</v>
      </c>
      <c r="L28" s="35">
        <f t="shared" si="3"/>
        <v>8.0000000000000004E-4</v>
      </c>
      <c r="M28" s="35">
        <f t="shared" si="3"/>
        <v>8.0000000000000004E-4</v>
      </c>
      <c r="N28" s="35">
        <f t="shared" si="3"/>
        <v>8.0000000000000004E-4</v>
      </c>
      <c r="O28" s="35">
        <f t="shared" si="3"/>
        <v>8.0000000000000004E-4</v>
      </c>
      <c r="P28" s="35">
        <f t="shared" si="3"/>
        <v>8.0000000000000004E-4</v>
      </c>
      <c r="Q28" s="35">
        <f t="shared" si="3"/>
        <v>8.0000000000000004E-4</v>
      </c>
      <c r="R28" s="35">
        <f t="shared" si="3"/>
        <v>8.0000000000000004E-4</v>
      </c>
      <c r="S28" s="35">
        <f t="shared" si="3"/>
        <v>8.0000000000000004E-4</v>
      </c>
      <c r="T28" s="35">
        <f t="shared" si="3"/>
        <v>8.0000000000000004E-4</v>
      </c>
      <c r="U28" s="35">
        <f t="shared" si="3"/>
        <v>8.0000000000000004E-4</v>
      </c>
      <c r="V28" s="35">
        <f t="shared" si="3"/>
        <v>8.0000000000000004E-4</v>
      </c>
      <c r="W28" s="35">
        <f t="shared" si="3"/>
        <v>8.0000000000000004E-4</v>
      </c>
      <c r="X28" s="35">
        <f t="shared" si="3"/>
        <v>8.0000000000000004E-4</v>
      </c>
      <c r="Y28" s="35">
        <f t="shared" si="3"/>
        <v>8.0000000000000004E-4</v>
      </c>
      <c r="Z28" s="35">
        <f t="shared" si="3"/>
        <v>8.0000000000000004E-4</v>
      </c>
      <c r="AA28" s="35">
        <f t="shared" si="3"/>
        <v>8.0000000000000004E-4</v>
      </c>
      <c r="AB28" s="35">
        <f t="shared" si="3"/>
        <v>8.0000000000000004E-4</v>
      </c>
      <c r="AC28" s="35">
        <f t="shared" si="3"/>
        <v>8.0000000000000004E-4</v>
      </c>
      <c r="AD28" s="35">
        <f t="shared" si="3"/>
        <v>8.0000000000000004E-4</v>
      </c>
      <c r="AE28" s="35">
        <f t="shared" si="3"/>
        <v>8.0000000000000004E-4</v>
      </c>
      <c r="AF28" s="35">
        <f t="shared" si="3"/>
        <v>8.0000000000000004E-4</v>
      </c>
      <c r="AG28" s="35">
        <f t="shared" si="3"/>
        <v>8.0000000000000004E-4</v>
      </c>
      <c r="AH28" s="35">
        <f t="shared" si="3"/>
        <v>8.0000000000000004E-4</v>
      </c>
      <c r="AI28" s="35">
        <f t="shared" si="3"/>
        <v>8.0000000000000004E-4</v>
      </c>
      <c r="AJ28" s="35">
        <f t="shared" si="3"/>
        <v>8.0000000000000004E-4</v>
      </c>
      <c r="AK28" s="35">
        <f t="shared" si="3"/>
        <v>8.0000000000000004E-4</v>
      </c>
      <c r="AL28" s="35">
        <f t="shared" si="3"/>
        <v>8.0000000000000004E-4</v>
      </c>
      <c r="AM28" s="35">
        <f t="shared" si="3"/>
        <v>8.0000000000000004E-4</v>
      </c>
      <c r="AN28" s="35">
        <f t="shared" si="3"/>
        <v>8.0000000000000004E-4</v>
      </c>
      <c r="AO28" s="35">
        <f t="shared" si="3"/>
        <v>8.0000000000000004E-4</v>
      </c>
      <c r="AP28" s="35">
        <f t="shared" si="3"/>
        <v>8.0000000000000004E-4</v>
      </c>
      <c r="AQ28" s="35">
        <f t="shared" si="3"/>
        <v>8.0000000000000004E-4</v>
      </c>
      <c r="AR28" s="35">
        <f t="shared" si="3"/>
        <v>8.0000000000000004E-4</v>
      </c>
      <c r="AS28" s="35">
        <f t="shared" si="3"/>
        <v>8.0000000000000004E-4</v>
      </c>
      <c r="AT28" s="35">
        <f t="shared" si="3"/>
        <v>8.0000000000000004E-4</v>
      </c>
      <c r="AU28" s="35">
        <f t="shared" si="3"/>
        <v>8.0000000000000004E-4</v>
      </c>
      <c r="AV28" s="35">
        <f t="shared" si="3"/>
        <v>8.0000000000000004E-4</v>
      </c>
      <c r="AW28" s="35">
        <f t="shared" si="3"/>
        <v>8.0000000000000004E-4</v>
      </c>
      <c r="AX28" s="35"/>
      <c r="AY28" s="35"/>
      <c r="AZ28" s="35"/>
      <c r="BA28" s="35"/>
      <c r="BB28" s="35"/>
      <c r="BC28" s="35"/>
      <c r="BD28" s="35"/>
    </row>
    <row r="29" spans="1:56" x14ac:dyDescent="0.3">
      <c r="A29" s="117"/>
      <c r="B29" s="9" t="s">
        <v>93</v>
      </c>
      <c r="C29" s="11" t="s">
        <v>44</v>
      </c>
      <c r="D29" s="9" t="s">
        <v>40</v>
      </c>
      <c r="E29" s="35">
        <f>E26-E28</f>
        <v>-0.38983999999999996</v>
      </c>
      <c r="F29" s="35">
        <f t="shared" ref="F29:AW29" si="4">F26-F28</f>
        <v>1.9999999999999998E-4</v>
      </c>
      <c r="G29" s="35">
        <f t="shared" si="4"/>
        <v>1.9999999999999998E-4</v>
      </c>
      <c r="H29" s="35">
        <f t="shared" si="4"/>
        <v>1.9999999999999998E-4</v>
      </c>
      <c r="I29" s="35">
        <f t="shared" si="4"/>
        <v>1.9999999999999998E-4</v>
      </c>
      <c r="J29" s="35">
        <f t="shared" si="4"/>
        <v>1.9999999999999998E-4</v>
      </c>
      <c r="K29" s="35">
        <f t="shared" si="4"/>
        <v>1.9999999999999998E-4</v>
      </c>
      <c r="L29" s="35">
        <f t="shared" si="4"/>
        <v>1.9999999999999998E-4</v>
      </c>
      <c r="M29" s="35">
        <f t="shared" si="4"/>
        <v>1.9999999999999998E-4</v>
      </c>
      <c r="N29" s="35">
        <f t="shared" si="4"/>
        <v>1.9999999999999998E-4</v>
      </c>
      <c r="O29" s="35">
        <f t="shared" si="4"/>
        <v>1.9999999999999998E-4</v>
      </c>
      <c r="P29" s="35">
        <f t="shared" si="4"/>
        <v>1.9999999999999998E-4</v>
      </c>
      <c r="Q29" s="35">
        <f t="shared" si="4"/>
        <v>1.9999999999999998E-4</v>
      </c>
      <c r="R29" s="35">
        <f t="shared" si="4"/>
        <v>1.9999999999999998E-4</v>
      </c>
      <c r="S29" s="35">
        <f t="shared" si="4"/>
        <v>1.9999999999999998E-4</v>
      </c>
      <c r="T29" s="35">
        <f t="shared" si="4"/>
        <v>1.9999999999999998E-4</v>
      </c>
      <c r="U29" s="35">
        <f t="shared" si="4"/>
        <v>1.9999999999999998E-4</v>
      </c>
      <c r="V29" s="35">
        <f t="shared" si="4"/>
        <v>1.9999999999999998E-4</v>
      </c>
      <c r="W29" s="35">
        <f t="shared" si="4"/>
        <v>1.9999999999999998E-4</v>
      </c>
      <c r="X29" s="35">
        <f t="shared" si="4"/>
        <v>1.9999999999999998E-4</v>
      </c>
      <c r="Y29" s="35">
        <f t="shared" si="4"/>
        <v>1.9999999999999998E-4</v>
      </c>
      <c r="Z29" s="35">
        <f t="shared" si="4"/>
        <v>1.9999999999999998E-4</v>
      </c>
      <c r="AA29" s="35">
        <f t="shared" si="4"/>
        <v>1.9999999999999998E-4</v>
      </c>
      <c r="AB29" s="35">
        <f t="shared" si="4"/>
        <v>1.9999999999999998E-4</v>
      </c>
      <c r="AC29" s="35">
        <f t="shared" si="4"/>
        <v>1.9999999999999998E-4</v>
      </c>
      <c r="AD29" s="35">
        <f t="shared" si="4"/>
        <v>1.9999999999999998E-4</v>
      </c>
      <c r="AE29" s="35">
        <f t="shared" si="4"/>
        <v>1.9999999999999998E-4</v>
      </c>
      <c r="AF29" s="35">
        <f t="shared" si="4"/>
        <v>1.9999999999999998E-4</v>
      </c>
      <c r="AG29" s="35">
        <f t="shared" si="4"/>
        <v>1.9999999999999998E-4</v>
      </c>
      <c r="AH29" s="35">
        <f t="shared" si="4"/>
        <v>1.9999999999999998E-4</v>
      </c>
      <c r="AI29" s="35">
        <f t="shared" si="4"/>
        <v>1.9999999999999998E-4</v>
      </c>
      <c r="AJ29" s="35">
        <f t="shared" si="4"/>
        <v>1.9999999999999998E-4</v>
      </c>
      <c r="AK29" s="35">
        <f t="shared" si="4"/>
        <v>1.9999999999999998E-4</v>
      </c>
      <c r="AL29" s="35">
        <f t="shared" si="4"/>
        <v>1.9999999999999998E-4</v>
      </c>
      <c r="AM29" s="35">
        <f t="shared" si="4"/>
        <v>1.9999999999999998E-4</v>
      </c>
      <c r="AN29" s="35">
        <f t="shared" si="4"/>
        <v>1.9999999999999998E-4</v>
      </c>
      <c r="AO29" s="35">
        <f t="shared" si="4"/>
        <v>1.9999999999999998E-4</v>
      </c>
      <c r="AP29" s="35">
        <f t="shared" si="4"/>
        <v>1.9999999999999998E-4</v>
      </c>
      <c r="AQ29" s="35">
        <f t="shared" si="4"/>
        <v>1.9999999999999998E-4</v>
      </c>
      <c r="AR29" s="35">
        <f t="shared" si="4"/>
        <v>1.9999999999999998E-4</v>
      </c>
      <c r="AS29" s="35">
        <f t="shared" si="4"/>
        <v>1.9999999999999998E-4</v>
      </c>
      <c r="AT29" s="35">
        <f t="shared" si="4"/>
        <v>1.9999999999999998E-4</v>
      </c>
      <c r="AU29" s="35">
        <f t="shared" si="4"/>
        <v>1.9999999999999998E-4</v>
      </c>
      <c r="AV29" s="35">
        <f t="shared" si="4"/>
        <v>1.9999999999999998E-4</v>
      </c>
      <c r="AW29" s="35">
        <f t="shared" si="4"/>
        <v>1.9999999999999998E-4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-3.4652444444444451E-2</v>
      </c>
      <c r="G30" s="35">
        <f>$E$28/'Fixed data'!$C$7</f>
        <v>-3.4652444444444451E-2</v>
      </c>
      <c r="H30" s="35">
        <f>$E$28/'Fixed data'!$C$7</f>
        <v>-3.4652444444444451E-2</v>
      </c>
      <c r="I30" s="35">
        <f>$E$28/'Fixed data'!$C$7</f>
        <v>-3.4652444444444451E-2</v>
      </c>
      <c r="J30" s="35">
        <f>$E$28/'Fixed data'!$C$7</f>
        <v>-3.4652444444444451E-2</v>
      </c>
      <c r="K30" s="35">
        <f>$E$28/'Fixed data'!$C$7</f>
        <v>-3.4652444444444451E-2</v>
      </c>
      <c r="L30" s="35">
        <f>$E$28/'Fixed data'!$C$7</f>
        <v>-3.4652444444444451E-2</v>
      </c>
      <c r="M30" s="35">
        <f>$E$28/'Fixed data'!$C$7</f>
        <v>-3.4652444444444451E-2</v>
      </c>
      <c r="N30" s="35">
        <f>$E$28/'Fixed data'!$C$7</f>
        <v>-3.4652444444444451E-2</v>
      </c>
      <c r="O30" s="35">
        <f>$E$28/'Fixed data'!$C$7</f>
        <v>-3.4652444444444451E-2</v>
      </c>
      <c r="P30" s="35">
        <f>$E$28/'Fixed data'!$C$7</f>
        <v>-3.4652444444444451E-2</v>
      </c>
      <c r="Q30" s="35">
        <f>$E$28/'Fixed data'!$C$7</f>
        <v>-3.4652444444444451E-2</v>
      </c>
      <c r="R30" s="35">
        <f>$E$28/'Fixed data'!$C$7</f>
        <v>-3.4652444444444451E-2</v>
      </c>
      <c r="S30" s="35">
        <f>$E$28/'Fixed data'!$C$7</f>
        <v>-3.4652444444444451E-2</v>
      </c>
      <c r="T30" s="35">
        <f>$E$28/'Fixed data'!$C$7</f>
        <v>-3.4652444444444451E-2</v>
      </c>
      <c r="U30" s="35">
        <f>$E$28/'Fixed data'!$C$7</f>
        <v>-3.4652444444444451E-2</v>
      </c>
      <c r="V30" s="35">
        <f>$E$28/'Fixed data'!$C$7</f>
        <v>-3.4652444444444451E-2</v>
      </c>
      <c r="W30" s="35">
        <f>$E$28/'Fixed data'!$C$7</f>
        <v>-3.4652444444444451E-2</v>
      </c>
      <c r="X30" s="35">
        <f>$E$28/'Fixed data'!$C$7</f>
        <v>-3.4652444444444451E-2</v>
      </c>
      <c r="Y30" s="35">
        <f>$E$28/'Fixed data'!$C$7</f>
        <v>-3.4652444444444451E-2</v>
      </c>
      <c r="Z30" s="35">
        <f>$E$28/'Fixed data'!$C$7</f>
        <v>-3.4652444444444451E-2</v>
      </c>
      <c r="AA30" s="35">
        <f>$E$28/'Fixed data'!$C$7</f>
        <v>-3.4652444444444451E-2</v>
      </c>
      <c r="AB30" s="35">
        <f>$E$28/'Fixed data'!$C$7</f>
        <v>-3.4652444444444451E-2</v>
      </c>
      <c r="AC30" s="35">
        <f>$E$28/'Fixed data'!$C$7</f>
        <v>-3.4652444444444451E-2</v>
      </c>
      <c r="AD30" s="35">
        <f>$E$28/'Fixed data'!$C$7</f>
        <v>-3.4652444444444451E-2</v>
      </c>
      <c r="AE30" s="35">
        <f>$E$28/'Fixed data'!$C$7</f>
        <v>-3.4652444444444451E-2</v>
      </c>
      <c r="AF30" s="35">
        <f>$E$28/'Fixed data'!$C$7</f>
        <v>-3.4652444444444451E-2</v>
      </c>
      <c r="AG30" s="35">
        <f>$E$28/'Fixed data'!$C$7</f>
        <v>-3.4652444444444451E-2</v>
      </c>
      <c r="AH30" s="35">
        <f>$E$28/'Fixed data'!$C$7</f>
        <v>-3.4652444444444451E-2</v>
      </c>
      <c r="AI30" s="35">
        <f>$E$28/'Fixed data'!$C$7</f>
        <v>-3.4652444444444451E-2</v>
      </c>
      <c r="AJ30" s="35">
        <f>$E$28/'Fixed data'!$C$7</f>
        <v>-3.4652444444444451E-2</v>
      </c>
      <c r="AK30" s="35">
        <f>$E$28/'Fixed data'!$C$7</f>
        <v>-3.4652444444444451E-2</v>
      </c>
      <c r="AL30" s="35">
        <f>$E$28/'Fixed data'!$C$7</f>
        <v>-3.4652444444444451E-2</v>
      </c>
      <c r="AM30" s="35">
        <f>$E$28/'Fixed data'!$C$7</f>
        <v>-3.4652444444444451E-2</v>
      </c>
      <c r="AN30" s="35">
        <f>$E$28/'Fixed data'!$C$7</f>
        <v>-3.4652444444444451E-2</v>
      </c>
      <c r="AO30" s="35">
        <f>$E$28/'Fixed data'!$C$7</f>
        <v>-3.4652444444444451E-2</v>
      </c>
      <c r="AP30" s="35">
        <f>$E$28/'Fixed data'!$C$7</f>
        <v>-3.4652444444444451E-2</v>
      </c>
      <c r="AQ30" s="35">
        <f>$E$28/'Fixed data'!$C$7</f>
        <v>-3.4652444444444451E-2</v>
      </c>
      <c r="AR30" s="35">
        <f>$E$28/'Fixed data'!$C$7</f>
        <v>-3.4652444444444451E-2</v>
      </c>
      <c r="AS30" s="35">
        <f>$E$28/'Fixed data'!$C$7</f>
        <v>-3.4652444444444451E-2</v>
      </c>
      <c r="AT30" s="35">
        <f>$E$28/'Fixed data'!$C$7</f>
        <v>-3.4652444444444451E-2</v>
      </c>
      <c r="AU30" s="35">
        <f>$E$28/'Fixed data'!$C$7</f>
        <v>-3.4652444444444451E-2</v>
      </c>
      <c r="AV30" s="35">
        <f>$E$28/'Fixed data'!$C$7</f>
        <v>-3.4652444444444451E-2</v>
      </c>
      <c r="AW30" s="35">
        <f>$E$28/'Fixed data'!$C$7</f>
        <v>-3.4652444444444451E-2</v>
      </c>
      <c r="AX30" s="35">
        <f>$E$28/'Fixed data'!$C$7</f>
        <v>-3.4652444444444451E-2</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17"/>
      <c r="B60" s="9" t="s">
        <v>7</v>
      </c>
      <c r="C60" s="9" t="s">
        <v>61</v>
      </c>
      <c r="D60" s="9" t="s">
        <v>40</v>
      </c>
      <c r="E60" s="35">
        <f>SUM(E30:E59)</f>
        <v>0</v>
      </c>
      <c r="F60" s="35">
        <f t="shared" ref="F60:BD60" si="5">SUM(F30:F59)</f>
        <v>-3.4652444444444451E-2</v>
      </c>
      <c r="G60" s="35">
        <f t="shared" si="5"/>
        <v>-3.4634666666666675E-2</v>
      </c>
      <c r="H60" s="35">
        <f t="shared" si="5"/>
        <v>-3.4616888888888898E-2</v>
      </c>
      <c r="I60" s="35">
        <f t="shared" si="5"/>
        <v>-3.4599111111111122E-2</v>
      </c>
      <c r="J60" s="35">
        <f t="shared" si="5"/>
        <v>-3.4581333333333346E-2</v>
      </c>
      <c r="K60" s="35">
        <f t="shared" si="5"/>
        <v>-3.456355555555557E-2</v>
      </c>
      <c r="L60" s="35">
        <f t="shared" si="5"/>
        <v>-3.4545777777777793E-2</v>
      </c>
      <c r="M60" s="35">
        <f t="shared" si="5"/>
        <v>-3.4528000000000017E-2</v>
      </c>
      <c r="N60" s="35">
        <f t="shared" si="5"/>
        <v>-3.4510222222222241E-2</v>
      </c>
      <c r="O60" s="35">
        <f t="shared" si="5"/>
        <v>-3.4492444444444464E-2</v>
      </c>
      <c r="P60" s="35">
        <f t="shared" si="5"/>
        <v>-3.4474666666666688E-2</v>
      </c>
      <c r="Q60" s="35">
        <f t="shared" si="5"/>
        <v>-3.4456888888888912E-2</v>
      </c>
      <c r="R60" s="35">
        <f t="shared" si="5"/>
        <v>-3.4439111111111136E-2</v>
      </c>
      <c r="S60" s="35">
        <f t="shared" si="5"/>
        <v>-3.4421333333333359E-2</v>
      </c>
      <c r="T60" s="35">
        <f t="shared" si="5"/>
        <v>-3.4403555555555583E-2</v>
      </c>
      <c r="U60" s="35">
        <f t="shared" si="5"/>
        <v>-3.4385777777777807E-2</v>
      </c>
      <c r="V60" s="35">
        <f t="shared" si="5"/>
        <v>-3.436800000000003E-2</v>
      </c>
      <c r="W60" s="35">
        <f t="shared" si="5"/>
        <v>-3.4350222222222254E-2</v>
      </c>
      <c r="X60" s="35">
        <f t="shared" si="5"/>
        <v>-3.4332444444444478E-2</v>
      </c>
      <c r="Y60" s="35">
        <f t="shared" si="5"/>
        <v>-3.4314666666666702E-2</v>
      </c>
      <c r="Z60" s="35">
        <f t="shared" si="5"/>
        <v>-3.4296888888888925E-2</v>
      </c>
      <c r="AA60" s="35">
        <f t="shared" si="5"/>
        <v>-3.4279111111111149E-2</v>
      </c>
      <c r="AB60" s="35">
        <f t="shared" si="5"/>
        <v>-3.4261333333333373E-2</v>
      </c>
      <c r="AC60" s="35">
        <f t="shared" si="5"/>
        <v>-3.4243555555555596E-2</v>
      </c>
      <c r="AD60" s="35">
        <f t="shared" si="5"/>
        <v>-3.422577777777782E-2</v>
      </c>
      <c r="AE60" s="35">
        <f t="shared" si="5"/>
        <v>-3.4208000000000044E-2</v>
      </c>
      <c r="AF60" s="35">
        <f t="shared" si="5"/>
        <v>-3.4190222222222268E-2</v>
      </c>
      <c r="AG60" s="35">
        <f t="shared" si="5"/>
        <v>-3.4172444444444491E-2</v>
      </c>
      <c r="AH60" s="35">
        <f t="shared" si="5"/>
        <v>-3.4154666666666715E-2</v>
      </c>
      <c r="AI60" s="35">
        <f t="shared" si="5"/>
        <v>-3.4136888888888939E-2</v>
      </c>
      <c r="AJ60" s="35">
        <f t="shared" si="5"/>
        <v>-3.4136888888888939E-2</v>
      </c>
      <c r="AK60" s="35">
        <f t="shared" si="5"/>
        <v>-3.4136888888888939E-2</v>
      </c>
      <c r="AL60" s="35">
        <f t="shared" si="5"/>
        <v>-3.4136888888888939E-2</v>
      </c>
      <c r="AM60" s="35">
        <f t="shared" si="5"/>
        <v>-3.4136888888888939E-2</v>
      </c>
      <c r="AN60" s="35">
        <f t="shared" si="5"/>
        <v>-3.4136888888888939E-2</v>
      </c>
      <c r="AO60" s="35">
        <f t="shared" si="5"/>
        <v>-3.4136888888888939E-2</v>
      </c>
      <c r="AP60" s="35">
        <f t="shared" si="5"/>
        <v>-3.4136888888888939E-2</v>
      </c>
      <c r="AQ60" s="35">
        <f t="shared" si="5"/>
        <v>-3.4136888888888939E-2</v>
      </c>
      <c r="AR60" s="35">
        <f t="shared" si="5"/>
        <v>-3.4136888888888939E-2</v>
      </c>
      <c r="AS60" s="35">
        <f t="shared" si="5"/>
        <v>-3.4136888888888939E-2</v>
      </c>
      <c r="AT60" s="35">
        <f t="shared" si="5"/>
        <v>-3.4136888888888939E-2</v>
      </c>
      <c r="AU60" s="35">
        <f t="shared" si="5"/>
        <v>-3.4136888888888939E-2</v>
      </c>
      <c r="AV60" s="35">
        <f t="shared" si="5"/>
        <v>-3.4136888888888939E-2</v>
      </c>
      <c r="AW60" s="35">
        <f t="shared" si="5"/>
        <v>-3.4136888888888939E-2</v>
      </c>
      <c r="AX60" s="35">
        <f t="shared" si="5"/>
        <v>-3.4136888888888939E-2</v>
      </c>
      <c r="AY60" s="35">
        <f t="shared" si="5"/>
        <v>5.1555555555555588E-4</v>
      </c>
      <c r="AZ60" s="35">
        <f t="shared" si="5"/>
        <v>4.9777777777777808E-4</v>
      </c>
      <c r="BA60" s="35">
        <f t="shared" si="5"/>
        <v>4.8000000000000028E-4</v>
      </c>
      <c r="BB60" s="35">
        <f t="shared" si="5"/>
        <v>4.6222222222222248E-4</v>
      </c>
      <c r="BC60" s="35">
        <f t="shared" si="5"/>
        <v>4.4444444444444468E-4</v>
      </c>
      <c r="BD60" s="35">
        <f t="shared" si="5"/>
        <v>4.2666666666666688E-4</v>
      </c>
    </row>
    <row r="61" spans="1:56" ht="17.25" hidden="1" customHeight="1" outlineLevel="1" x14ac:dyDescent="0.35">
      <c r="A61" s="117"/>
      <c r="B61" s="9" t="s">
        <v>35</v>
      </c>
      <c r="C61" s="9" t="s">
        <v>62</v>
      </c>
      <c r="D61" s="9" t="s">
        <v>40</v>
      </c>
      <c r="E61" s="35">
        <v>0</v>
      </c>
      <c r="F61" s="35">
        <f>E62</f>
        <v>-1.5593600000000003</v>
      </c>
      <c r="G61" s="35">
        <f t="shared" ref="G61:BD61" si="6">F62</f>
        <v>-1.5239075555555559</v>
      </c>
      <c r="H61" s="35">
        <f t="shared" si="6"/>
        <v>-1.4884728888888892</v>
      </c>
      <c r="I61" s="35">
        <f t="shared" si="6"/>
        <v>-1.4530560000000003</v>
      </c>
      <c r="J61" s="35">
        <f t="shared" si="6"/>
        <v>-1.4176568888888892</v>
      </c>
      <c r="K61" s="35">
        <f t="shared" si="6"/>
        <v>-1.3822755555555559</v>
      </c>
      <c r="L61" s="35">
        <f t="shared" si="6"/>
        <v>-1.3469120000000003</v>
      </c>
      <c r="M61" s="35">
        <f t="shared" si="6"/>
        <v>-1.3115662222222226</v>
      </c>
      <c r="N61" s="35">
        <f t="shared" si="6"/>
        <v>-1.2762382222222226</v>
      </c>
      <c r="O61" s="35">
        <f t="shared" si="6"/>
        <v>-1.2409280000000003</v>
      </c>
      <c r="P61" s="35">
        <f t="shared" si="6"/>
        <v>-1.2056355555555558</v>
      </c>
      <c r="Q61" s="35">
        <f t="shared" si="6"/>
        <v>-1.170360888888889</v>
      </c>
      <c r="R61" s="35">
        <f t="shared" si="6"/>
        <v>-1.1351040000000001</v>
      </c>
      <c r="S61" s="35">
        <f t="shared" si="6"/>
        <v>-1.0998648888888889</v>
      </c>
      <c r="T61" s="35">
        <f t="shared" si="6"/>
        <v>-1.0646435555555556</v>
      </c>
      <c r="U61" s="35">
        <f t="shared" si="6"/>
        <v>-1.0294399999999999</v>
      </c>
      <c r="V61" s="35">
        <f t="shared" si="6"/>
        <v>-0.99425422222222215</v>
      </c>
      <c r="W61" s="35">
        <f t="shared" si="6"/>
        <v>-0.95908622222222206</v>
      </c>
      <c r="X61" s="35">
        <f t="shared" si="6"/>
        <v>-0.92393599999999976</v>
      </c>
      <c r="Y61" s="35">
        <f t="shared" si="6"/>
        <v>-0.88880355555555524</v>
      </c>
      <c r="Z61" s="35">
        <f t="shared" si="6"/>
        <v>-0.8536888888888885</v>
      </c>
      <c r="AA61" s="35">
        <f t="shared" si="6"/>
        <v>-0.81859199999999954</v>
      </c>
      <c r="AB61" s="35">
        <f t="shared" si="6"/>
        <v>-0.78351288888888837</v>
      </c>
      <c r="AC61" s="35">
        <f t="shared" si="6"/>
        <v>-0.74845155555555498</v>
      </c>
      <c r="AD61" s="35">
        <f t="shared" si="6"/>
        <v>-0.71340799999999938</v>
      </c>
      <c r="AE61" s="35">
        <f t="shared" si="6"/>
        <v>-0.67838222222222155</v>
      </c>
      <c r="AF61" s="35">
        <f t="shared" si="6"/>
        <v>-0.64337422222222151</v>
      </c>
      <c r="AG61" s="35">
        <f t="shared" si="6"/>
        <v>-0.60838399999999926</v>
      </c>
      <c r="AH61" s="35">
        <f t="shared" si="6"/>
        <v>-0.57341155555555479</v>
      </c>
      <c r="AI61" s="35">
        <f t="shared" si="6"/>
        <v>-0.5384568888888881</v>
      </c>
      <c r="AJ61" s="35">
        <f t="shared" si="6"/>
        <v>-0.50351999999999919</v>
      </c>
      <c r="AK61" s="35">
        <f t="shared" si="6"/>
        <v>-0.46858311111111023</v>
      </c>
      <c r="AL61" s="35">
        <f t="shared" si="6"/>
        <v>-0.43364622222222127</v>
      </c>
      <c r="AM61" s="35">
        <f t="shared" si="6"/>
        <v>-0.39870933333333231</v>
      </c>
      <c r="AN61" s="35">
        <f t="shared" si="6"/>
        <v>-0.36377244444444334</v>
      </c>
      <c r="AO61" s="35">
        <f t="shared" si="6"/>
        <v>-0.32883555555555438</v>
      </c>
      <c r="AP61" s="35">
        <f t="shared" si="6"/>
        <v>-0.29389866666666542</v>
      </c>
      <c r="AQ61" s="35">
        <f t="shared" si="6"/>
        <v>-0.25896177777777646</v>
      </c>
      <c r="AR61" s="35">
        <f t="shared" si="6"/>
        <v>-0.22402488888888752</v>
      </c>
      <c r="AS61" s="35">
        <f t="shared" si="6"/>
        <v>-0.18908799999999859</v>
      </c>
      <c r="AT61" s="35">
        <f t="shared" si="6"/>
        <v>-0.15415111111110966</v>
      </c>
      <c r="AU61" s="35">
        <f t="shared" si="6"/>
        <v>-0.11921422222222072</v>
      </c>
      <c r="AV61" s="35">
        <f t="shared" si="6"/>
        <v>-8.4277333333331789E-2</v>
      </c>
      <c r="AW61" s="35">
        <f t="shared" si="6"/>
        <v>-4.9340444444442848E-2</v>
      </c>
      <c r="AX61" s="35">
        <f t="shared" si="6"/>
        <v>-1.4403555555553907E-2</v>
      </c>
      <c r="AY61" s="35">
        <f t="shared" si="6"/>
        <v>1.9733333333335032E-2</v>
      </c>
      <c r="AZ61" s="35">
        <f t="shared" si="6"/>
        <v>1.9217777777779475E-2</v>
      </c>
      <c r="BA61" s="35">
        <f t="shared" si="6"/>
        <v>1.8720000000001697E-2</v>
      </c>
      <c r="BB61" s="35">
        <f t="shared" si="6"/>
        <v>1.8240000000001696E-2</v>
      </c>
      <c r="BC61" s="35">
        <f t="shared" si="6"/>
        <v>1.7777777777779474E-2</v>
      </c>
      <c r="BD61" s="35">
        <f t="shared" si="6"/>
        <v>1.7333333333335029E-2</v>
      </c>
    </row>
    <row r="62" spans="1:56" ht="16.5" hidden="1" customHeight="1" outlineLevel="1" x14ac:dyDescent="0.3">
      <c r="A62" s="117"/>
      <c r="B62" s="9" t="s">
        <v>34</v>
      </c>
      <c r="C62" s="9" t="s">
        <v>69</v>
      </c>
      <c r="D62" s="9" t="s">
        <v>40</v>
      </c>
      <c r="E62" s="35">
        <f t="shared" ref="E62:BD62" si="7">E28-E60+E61</f>
        <v>-1.5593600000000003</v>
      </c>
      <c r="F62" s="35">
        <f t="shared" si="7"/>
        <v>-1.5239075555555559</v>
      </c>
      <c r="G62" s="35">
        <f t="shared" si="7"/>
        <v>-1.4884728888888892</v>
      </c>
      <c r="H62" s="35">
        <f t="shared" si="7"/>
        <v>-1.4530560000000003</v>
      </c>
      <c r="I62" s="35">
        <f t="shared" si="7"/>
        <v>-1.4176568888888892</v>
      </c>
      <c r="J62" s="35">
        <f t="shared" si="7"/>
        <v>-1.3822755555555559</v>
      </c>
      <c r="K62" s="35">
        <f t="shared" si="7"/>
        <v>-1.3469120000000003</v>
      </c>
      <c r="L62" s="35">
        <f t="shared" si="7"/>
        <v>-1.3115662222222226</v>
      </c>
      <c r="M62" s="35">
        <f t="shared" si="7"/>
        <v>-1.2762382222222226</v>
      </c>
      <c r="N62" s="35">
        <f t="shared" si="7"/>
        <v>-1.2409280000000003</v>
      </c>
      <c r="O62" s="35">
        <f t="shared" si="7"/>
        <v>-1.2056355555555558</v>
      </c>
      <c r="P62" s="35">
        <f t="shared" si="7"/>
        <v>-1.170360888888889</v>
      </c>
      <c r="Q62" s="35">
        <f t="shared" si="7"/>
        <v>-1.1351040000000001</v>
      </c>
      <c r="R62" s="35">
        <f t="shared" si="7"/>
        <v>-1.0998648888888889</v>
      </c>
      <c r="S62" s="35">
        <f t="shared" si="7"/>
        <v>-1.0646435555555556</v>
      </c>
      <c r="T62" s="35">
        <f t="shared" si="7"/>
        <v>-1.0294399999999999</v>
      </c>
      <c r="U62" s="35">
        <f t="shared" si="7"/>
        <v>-0.99425422222222215</v>
      </c>
      <c r="V62" s="35">
        <f t="shared" si="7"/>
        <v>-0.95908622222222206</v>
      </c>
      <c r="W62" s="35">
        <f t="shared" si="7"/>
        <v>-0.92393599999999976</v>
      </c>
      <c r="X62" s="35">
        <f t="shared" si="7"/>
        <v>-0.88880355555555524</v>
      </c>
      <c r="Y62" s="35">
        <f t="shared" si="7"/>
        <v>-0.8536888888888885</v>
      </c>
      <c r="Z62" s="35">
        <f t="shared" si="7"/>
        <v>-0.81859199999999954</v>
      </c>
      <c r="AA62" s="35">
        <f t="shared" si="7"/>
        <v>-0.78351288888888837</v>
      </c>
      <c r="AB62" s="35">
        <f t="shared" si="7"/>
        <v>-0.74845155555555498</v>
      </c>
      <c r="AC62" s="35">
        <f t="shared" si="7"/>
        <v>-0.71340799999999938</v>
      </c>
      <c r="AD62" s="35">
        <f t="shared" si="7"/>
        <v>-0.67838222222222155</v>
      </c>
      <c r="AE62" s="35">
        <f t="shared" si="7"/>
        <v>-0.64337422222222151</v>
      </c>
      <c r="AF62" s="35">
        <f t="shared" si="7"/>
        <v>-0.60838399999999926</v>
      </c>
      <c r="AG62" s="35">
        <f t="shared" si="7"/>
        <v>-0.57341155555555479</v>
      </c>
      <c r="AH62" s="35">
        <f t="shared" si="7"/>
        <v>-0.5384568888888881</v>
      </c>
      <c r="AI62" s="35">
        <f t="shared" si="7"/>
        <v>-0.50351999999999919</v>
      </c>
      <c r="AJ62" s="35">
        <f t="shared" si="7"/>
        <v>-0.46858311111111023</v>
      </c>
      <c r="AK62" s="35">
        <f t="shared" si="7"/>
        <v>-0.43364622222222127</v>
      </c>
      <c r="AL62" s="35">
        <f t="shared" si="7"/>
        <v>-0.39870933333333231</v>
      </c>
      <c r="AM62" s="35">
        <f t="shared" si="7"/>
        <v>-0.36377244444444334</v>
      </c>
      <c r="AN62" s="35">
        <f t="shared" si="7"/>
        <v>-0.32883555555555438</v>
      </c>
      <c r="AO62" s="35">
        <f t="shared" si="7"/>
        <v>-0.29389866666666542</v>
      </c>
      <c r="AP62" s="35">
        <f t="shared" si="7"/>
        <v>-0.25896177777777646</v>
      </c>
      <c r="AQ62" s="35">
        <f t="shared" si="7"/>
        <v>-0.22402488888888752</v>
      </c>
      <c r="AR62" s="35">
        <f t="shared" si="7"/>
        <v>-0.18908799999999859</v>
      </c>
      <c r="AS62" s="35">
        <f t="shared" si="7"/>
        <v>-0.15415111111110966</v>
      </c>
      <c r="AT62" s="35">
        <f t="shared" si="7"/>
        <v>-0.11921422222222072</v>
      </c>
      <c r="AU62" s="35">
        <f t="shared" si="7"/>
        <v>-8.4277333333331789E-2</v>
      </c>
      <c r="AV62" s="35">
        <f t="shared" si="7"/>
        <v>-4.9340444444442848E-2</v>
      </c>
      <c r="AW62" s="35">
        <f t="shared" si="7"/>
        <v>-1.4403555555553907E-2</v>
      </c>
      <c r="AX62" s="35">
        <f t="shared" si="7"/>
        <v>1.9733333333335032E-2</v>
      </c>
      <c r="AY62" s="35">
        <f t="shared" si="7"/>
        <v>1.9217777777779475E-2</v>
      </c>
      <c r="AZ62" s="35">
        <f t="shared" si="7"/>
        <v>1.8720000000001697E-2</v>
      </c>
      <c r="BA62" s="35">
        <f t="shared" si="7"/>
        <v>1.8240000000001696E-2</v>
      </c>
      <c r="BB62" s="35">
        <f t="shared" si="7"/>
        <v>1.7777777777779474E-2</v>
      </c>
      <c r="BC62" s="35">
        <f t="shared" si="7"/>
        <v>1.7333333333335029E-2</v>
      </c>
      <c r="BD62" s="35">
        <f t="shared" si="7"/>
        <v>1.6906666666668364E-2</v>
      </c>
    </row>
    <row r="63" spans="1:56" ht="16.5" collapsed="1" x14ac:dyDescent="0.3">
      <c r="A63" s="117"/>
      <c r="B63" s="9" t="s">
        <v>8</v>
      </c>
      <c r="C63" s="11" t="s">
        <v>68</v>
      </c>
      <c r="D63" s="9" t="s">
        <v>40</v>
      </c>
      <c r="E63" s="35">
        <f>AVERAGE(E61:E62)*'Fixed data'!$C$3</f>
        <v>-3.7658544000000009E-2</v>
      </c>
      <c r="F63" s="35">
        <f>AVERAGE(F61:F62)*'Fixed data'!$C$3</f>
        <v>-7.4460911466666696E-2</v>
      </c>
      <c r="G63" s="35">
        <f>AVERAGE(G61:G62)*'Fixed data'!$C$3</f>
        <v>-7.2748987733333353E-2</v>
      </c>
      <c r="H63" s="35">
        <f>AVERAGE(H61:H62)*'Fixed data'!$C$3</f>
        <v>-7.1037922666666684E-2</v>
      </c>
      <c r="I63" s="35">
        <f>AVERAGE(I61:I62)*'Fixed data'!$C$3</f>
        <v>-6.9327716266666686E-2</v>
      </c>
      <c r="J63" s="35">
        <f>AVERAGE(J61:J62)*'Fixed data'!$C$3</f>
        <v>-6.7618368533333348E-2</v>
      </c>
      <c r="K63" s="35">
        <f>AVERAGE(K61:K62)*'Fixed data'!$C$3</f>
        <v>-6.5909879466666682E-2</v>
      </c>
      <c r="L63" s="35">
        <f>AVERAGE(L61:L62)*'Fixed data'!$C$3</f>
        <v>-6.4202249066666689E-2</v>
      </c>
      <c r="M63" s="35">
        <f>AVERAGE(M61:M62)*'Fixed data'!$C$3</f>
        <v>-6.2495477333333348E-2</v>
      </c>
      <c r="N63" s="35">
        <f>AVERAGE(N61:N62)*'Fixed data'!$C$3</f>
        <v>-6.0789564266666686E-2</v>
      </c>
      <c r="O63" s="35">
        <f>AVERAGE(O61:O62)*'Fixed data'!$C$3</f>
        <v>-5.9084509866666683E-2</v>
      </c>
      <c r="P63" s="35">
        <f>AVERAGE(P61:P62)*'Fixed data'!$C$3</f>
        <v>-5.7380314133333339E-2</v>
      </c>
      <c r="Q63" s="35">
        <f>AVERAGE(Q61:Q62)*'Fixed data'!$C$3</f>
        <v>-5.5676977066666682E-2</v>
      </c>
      <c r="R63" s="35">
        <f>AVERAGE(R61:R62)*'Fixed data'!$C$3</f>
        <v>-5.3974498666666669E-2</v>
      </c>
      <c r="S63" s="35">
        <f>AVERAGE(S61:S62)*'Fixed data'!$C$3</f>
        <v>-5.2272878933333336E-2</v>
      </c>
      <c r="T63" s="35">
        <f>AVERAGE(T61:T62)*'Fixed data'!$C$3</f>
        <v>-5.0572117866666676E-2</v>
      </c>
      <c r="U63" s="35">
        <f>AVERAGE(U61:U62)*'Fixed data'!$C$3</f>
        <v>-4.887221546666666E-2</v>
      </c>
      <c r="V63" s="35">
        <f>AVERAGE(V61:V62)*'Fixed data'!$C$3</f>
        <v>-4.7173171733333331E-2</v>
      </c>
      <c r="W63" s="35">
        <f>AVERAGE(W61:W62)*'Fixed data'!$C$3</f>
        <v>-4.5474986666666661E-2</v>
      </c>
      <c r="X63" s="35">
        <f>AVERAGE(X61:X62)*'Fixed data'!$C$3</f>
        <v>-4.3777660266666657E-2</v>
      </c>
      <c r="Y63" s="35">
        <f>AVERAGE(Y61:Y62)*'Fixed data'!$C$3</f>
        <v>-4.2081192533333318E-2</v>
      </c>
      <c r="Z63" s="35">
        <f>AVERAGE(Z61:Z62)*'Fixed data'!$C$3</f>
        <v>-4.0385583466666646E-2</v>
      </c>
      <c r="AA63" s="35">
        <f>AVERAGE(AA61:AA62)*'Fixed data'!$C$3</f>
        <v>-3.8690833066666645E-2</v>
      </c>
      <c r="AB63" s="35">
        <f>AVERAGE(AB61:AB62)*'Fixed data'!$C$3</f>
        <v>-3.6996941333333311E-2</v>
      </c>
      <c r="AC63" s="35">
        <f>AVERAGE(AC61:AC62)*'Fixed data'!$C$3</f>
        <v>-3.5303908266666642E-2</v>
      </c>
      <c r="AD63" s="35">
        <f>AVERAGE(AD61:AD62)*'Fixed data'!$C$3</f>
        <v>-3.3611733866666639E-2</v>
      </c>
      <c r="AE63" s="35">
        <f>AVERAGE(AE61:AE62)*'Fixed data'!$C$3</f>
        <v>-3.1920418133333302E-2</v>
      </c>
      <c r="AF63" s="35">
        <f>AVERAGE(AF61:AF62)*'Fixed data'!$C$3</f>
        <v>-3.0229961066666634E-2</v>
      </c>
      <c r="AG63" s="35">
        <f>AVERAGE(AG61:AG62)*'Fixed data'!$C$3</f>
        <v>-2.8540362666666635E-2</v>
      </c>
      <c r="AH63" s="35">
        <f>AVERAGE(AH61:AH62)*'Fixed data'!$C$3</f>
        <v>-2.6851622933333298E-2</v>
      </c>
      <c r="AI63" s="35">
        <f>AVERAGE(AI61:AI62)*'Fixed data'!$C$3</f>
        <v>-2.5163741866666631E-2</v>
      </c>
      <c r="AJ63" s="35">
        <f>AVERAGE(AJ61:AJ62)*'Fixed data'!$C$3</f>
        <v>-2.3476290133333293E-2</v>
      </c>
      <c r="AK63" s="35">
        <f>AVERAGE(AK61:AK62)*'Fixed data'!$C$3</f>
        <v>-2.1788838399999958E-2</v>
      </c>
      <c r="AL63" s="35">
        <f>AVERAGE(AL61:AL62)*'Fixed data'!$C$3</f>
        <v>-2.010138666666662E-2</v>
      </c>
      <c r="AM63" s="35">
        <f>AVERAGE(AM61:AM62)*'Fixed data'!$C$3</f>
        <v>-1.8413934933333286E-2</v>
      </c>
      <c r="AN63" s="35">
        <f>AVERAGE(AN61:AN62)*'Fixed data'!$C$3</f>
        <v>-1.6726483199999944E-2</v>
      </c>
      <c r="AO63" s="35">
        <f>AVERAGE(AO61:AO62)*'Fixed data'!$C$3</f>
        <v>-1.5039031466666611E-2</v>
      </c>
      <c r="AP63" s="35">
        <f>AVERAGE(AP61:AP62)*'Fixed data'!$C$3</f>
        <v>-1.3351579733333271E-2</v>
      </c>
      <c r="AQ63" s="35">
        <f>AVERAGE(AQ61:AQ62)*'Fixed data'!$C$3</f>
        <v>-1.1664127999999937E-2</v>
      </c>
      <c r="AR63" s="35">
        <f>AVERAGE(AR61:AR62)*'Fixed data'!$C$3</f>
        <v>-9.9766762666665988E-3</v>
      </c>
      <c r="AS63" s="35">
        <f>AVERAGE(AS61:AS62)*'Fixed data'!$C$3</f>
        <v>-8.289224533333266E-3</v>
      </c>
      <c r="AT63" s="35">
        <f>AVERAGE(AT61:AT62)*'Fixed data'!$C$3</f>
        <v>-6.601772799999928E-3</v>
      </c>
      <c r="AU63" s="35">
        <f>AVERAGE(AU61:AU62)*'Fixed data'!$C$3</f>
        <v>-4.9143210666665934E-3</v>
      </c>
      <c r="AV63" s="35">
        <f>AVERAGE(AV61:AV62)*'Fixed data'!$C$3</f>
        <v>-3.226869333333258E-3</v>
      </c>
      <c r="AW63" s="35">
        <f>AVERAGE(AW61:AW62)*'Fixed data'!$C$3</f>
        <v>-1.5394175999999214E-3</v>
      </c>
      <c r="AX63" s="35">
        <f>AVERAGE(AX61:AX62)*'Fixed data'!$C$3</f>
        <v>1.2871413333341418E-4</v>
      </c>
      <c r="AY63" s="35">
        <f>AVERAGE(AY61:AY62)*'Fixed data'!$C$3</f>
        <v>9.4066933333341533E-4</v>
      </c>
      <c r="AZ63" s="35">
        <f>AVERAGE(AZ61:AZ62)*'Fixed data'!$C$3</f>
        <v>9.1619733333341534E-4</v>
      </c>
      <c r="BA63" s="35">
        <f>AVERAGE(BA61:BA62)*'Fixed data'!$C$3</f>
        <v>8.9258400000008194E-4</v>
      </c>
      <c r="BB63" s="35">
        <f>AVERAGE(BB61:BB62)*'Fixed data'!$C$3</f>
        <v>8.6982933333341536E-4</v>
      </c>
      <c r="BC63" s="35">
        <f>AVERAGE(BC61:BC62)*'Fixed data'!$C$3</f>
        <v>8.4793333333341538E-4</v>
      </c>
      <c r="BD63" s="35">
        <f>AVERAGE(BD61:BD62)*'Fixed data'!$C$3</f>
        <v>8.26896000000082E-4</v>
      </c>
    </row>
    <row r="64" spans="1:56" ht="15.75" thickBot="1" x14ac:dyDescent="0.35">
      <c r="A64" s="116"/>
      <c r="B64" s="12" t="s">
        <v>95</v>
      </c>
      <c r="C64" s="12" t="s">
        <v>45</v>
      </c>
      <c r="D64" s="12" t="s">
        <v>40</v>
      </c>
      <c r="E64" s="54">
        <f t="shared" ref="E64:BD64" si="8">E29+E60+E63</f>
        <v>-0.42749854399999998</v>
      </c>
      <c r="F64" s="54">
        <f t="shared" si="8"/>
        <v>-0.10891335591111115</v>
      </c>
      <c r="G64" s="54">
        <f t="shared" si="8"/>
        <v>-0.10718365440000002</v>
      </c>
      <c r="H64" s="54">
        <f t="shared" si="8"/>
        <v>-0.10545481155555558</v>
      </c>
      <c r="I64" s="54">
        <f t="shared" si="8"/>
        <v>-0.1037268273777778</v>
      </c>
      <c r="J64" s="54">
        <f t="shared" si="8"/>
        <v>-0.10199970186666669</v>
      </c>
      <c r="K64" s="54">
        <f t="shared" si="8"/>
        <v>-0.10027343502222225</v>
      </c>
      <c r="L64" s="54">
        <f t="shared" si="8"/>
        <v>-9.8548026844444483E-2</v>
      </c>
      <c r="M64" s="54">
        <f t="shared" si="8"/>
        <v>-9.6823477333333366E-2</v>
      </c>
      <c r="N64" s="54">
        <f t="shared" si="8"/>
        <v>-9.5099786488888921E-2</v>
      </c>
      <c r="O64" s="54">
        <f t="shared" si="8"/>
        <v>-9.3376954311111149E-2</v>
      </c>
      <c r="P64" s="54">
        <f t="shared" si="8"/>
        <v>-9.1654980800000035E-2</v>
      </c>
      <c r="Q64" s="54">
        <f t="shared" si="8"/>
        <v>-8.9933865955555595E-2</v>
      </c>
      <c r="R64" s="54">
        <f t="shared" si="8"/>
        <v>-8.8213609777777813E-2</v>
      </c>
      <c r="S64" s="54">
        <f t="shared" si="8"/>
        <v>-8.6494212266666703E-2</v>
      </c>
      <c r="T64" s="54">
        <f t="shared" si="8"/>
        <v>-8.4775673422222253E-2</v>
      </c>
      <c r="U64" s="54">
        <f t="shared" si="8"/>
        <v>-8.3057993244444461E-2</v>
      </c>
      <c r="V64" s="54">
        <f t="shared" si="8"/>
        <v>-8.1341171733333356E-2</v>
      </c>
      <c r="W64" s="54">
        <f t="shared" si="8"/>
        <v>-7.962520888888891E-2</v>
      </c>
      <c r="X64" s="54">
        <f t="shared" si="8"/>
        <v>-7.7910104711111136E-2</v>
      </c>
      <c r="Y64" s="54">
        <f t="shared" si="8"/>
        <v>-7.6195859200000021E-2</v>
      </c>
      <c r="Z64" s="54">
        <f t="shared" si="8"/>
        <v>-7.4482472355555579E-2</v>
      </c>
      <c r="AA64" s="54">
        <f t="shared" si="8"/>
        <v>-7.2769944177777796E-2</v>
      </c>
      <c r="AB64" s="54">
        <f t="shared" si="8"/>
        <v>-7.1058274666666685E-2</v>
      </c>
      <c r="AC64" s="54">
        <f t="shared" si="8"/>
        <v>-6.9347463822222233E-2</v>
      </c>
      <c r="AD64" s="54">
        <f t="shared" si="8"/>
        <v>-6.7637511644444454E-2</v>
      </c>
      <c r="AE64" s="54">
        <f t="shared" si="8"/>
        <v>-6.5928418133333347E-2</v>
      </c>
      <c r="AF64" s="54">
        <f t="shared" si="8"/>
        <v>-6.4220183288888899E-2</v>
      </c>
      <c r="AG64" s="54">
        <f t="shared" si="8"/>
        <v>-6.2512807111111124E-2</v>
      </c>
      <c r="AH64" s="54">
        <f t="shared" si="8"/>
        <v>-6.0806289600000014E-2</v>
      </c>
      <c r="AI64" s="54">
        <f t="shared" si="8"/>
        <v>-5.9100630755555571E-2</v>
      </c>
      <c r="AJ64" s="54">
        <f t="shared" si="8"/>
        <v>-5.7413179022222233E-2</v>
      </c>
      <c r="AK64" s="54">
        <f t="shared" si="8"/>
        <v>-5.5725727288888902E-2</v>
      </c>
      <c r="AL64" s="54">
        <f t="shared" si="8"/>
        <v>-5.4038275555555557E-2</v>
      </c>
      <c r="AM64" s="54">
        <f t="shared" si="8"/>
        <v>-5.2350823822222226E-2</v>
      </c>
      <c r="AN64" s="54">
        <f t="shared" si="8"/>
        <v>-5.0663372088888881E-2</v>
      </c>
      <c r="AO64" s="54">
        <f t="shared" si="8"/>
        <v>-4.8975920355555549E-2</v>
      </c>
      <c r="AP64" s="54">
        <f t="shared" si="8"/>
        <v>-4.7288468622222211E-2</v>
      </c>
      <c r="AQ64" s="54">
        <f t="shared" si="8"/>
        <v>-4.5601016888888873E-2</v>
      </c>
      <c r="AR64" s="54">
        <f t="shared" si="8"/>
        <v>-4.3913565155555542E-2</v>
      </c>
      <c r="AS64" s="54">
        <f t="shared" si="8"/>
        <v>-4.2226113422222204E-2</v>
      </c>
      <c r="AT64" s="54">
        <f t="shared" si="8"/>
        <v>-4.0538661688888866E-2</v>
      </c>
      <c r="AU64" s="54">
        <f t="shared" si="8"/>
        <v>-3.8851209955555535E-2</v>
      </c>
      <c r="AV64" s="54">
        <f t="shared" si="8"/>
        <v>-3.7163758222222197E-2</v>
      </c>
      <c r="AW64" s="54">
        <f t="shared" si="8"/>
        <v>-3.5476306488888859E-2</v>
      </c>
      <c r="AX64" s="54">
        <f t="shared" si="8"/>
        <v>-3.4008174755555523E-2</v>
      </c>
      <c r="AY64" s="54">
        <f t="shared" si="8"/>
        <v>1.4562248888889712E-3</v>
      </c>
      <c r="AZ64" s="54">
        <f t="shared" si="8"/>
        <v>1.4139751111111934E-3</v>
      </c>
      <c r="BA64" s="54">
        <f t="shared" si="8"/>
        <v>1.3725840000000822E-3</v>
      </c>
      <c r="BB64" s="54">
        <f t="shared" si="8"/>
        <v>1.3320515555556378E-3</v>
      </c>
      <c r="BC64" s="54">
        <f t="shared" si="8"/>
        <v>1.2923777777778601E-3</v>
      </c>
      <c r="BD64" s="54">
        <f t="shared" si="8"/>
        <v>1.2535626666667489E-3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-0.42749854399999998</v>
      </c>
      <c r="F77" s="55">
        <f>IF('Fixed data'!$G$19=FALSE,F64+F76,F64)</f>
        <v>-0.10891335591111115</v>
      </c>
      <c r="G77" s="55">
        <f>IF('Fixed data'!$G$19=FALSE,G64+G76,G64)</f>
        <v>-0.10718365440000002</v>
      </c>
      <c r="H77" s="55">
        <f>IF('Fixed data'!$G$19=FALSE,H64+H76,H64)</f>
        <v>-0.10545481155555558</v>
      </c>
      <c r="I77" s="55">
        <f>IF('Fixed data'!$G$19=FALSE,I64+I76,I64)</f>
        <v>-0.1037268273777778</v>
      </c>
      <c r="J77" s="55">
        <f>IF('Fixed data'!$G$19=FALSE,J64+J76,J64)</f>
        <v>-0.10199970186666669</v>
      </c>
      <c r="K77" s="55">
        <f>IF('Fixed data'!$G$19=FALSE,K64+K76,K64)</f>
        <v>-0.10027343502222225</v>
      </c>
      <c r="L77" s="55">
        <f>IF('Fixed data'!$G$19=FALSE,L64+L76,L64)</f>
        <v>-9.8548026844444483E-2</v>
      </c>
      <c r="M77" s="55">
        <f>IF('Fixed data'!$G$19=FALSE,M64+M76,M64)</f>
        <v>-9.6823477333333366E-2</v>
      </c>
      <c r="N77" s="55">
        <f>IF('Fixed data'!$G$19=FALSE,N64+N76,N64)</f>
        <v>-9.5099786488888921E-2</v>
      </c>
      <c r="O77" s="55">
        <f>IF('Fixed data'!$G$19=FALSE,O64+O76,O64)</f>
        <v>-9.3376954311111149E-2</v>
      </c>
      <c r="P77" s="55">
        <f>IF('Fixed data'!$G$19=FALSE,P64+P76,P64)</f>
        <v>-9.1654980800000035E-2</v>
      </c>
      <c r="Q77" s="55">
        <f>IF('Fixed data'!$G$19=FALSE,Q64+Q76,Q64)</f>
        <v>-8.9933865955555595E-2</v>
      </c>
      <c r="R77" s="55">
        <f>IF('Fixed data'!$G$19=FALSE,R64+R76,R64)</f>
        <v>-8.8213609777777813E-2</v>
      </c>
      <c r="S77" s="55">
        <f>IF('Fixed data'!$G$19=FALSE,S64+S76,S64)</f>
        <v>-8.6494212266666703E-2</v>
      </c>
      <c r="T77" s="55">
        <f>IF('Fixed data'!$G$19=FALSE,T64+T76,T64)</f>
        <v>-8.4775673422222253E-2</v>
      </c>
      <c r="U77" s="55">
        <f>IF('Fixed data'!$G$19=FALSE,U64+U76,U64)</f>
        <v>-8.3057993244444461E-2</v>
      </c>
      <c r="V77" s="55">
        <f>IF('Fixed data'!$G$19=FALSE,V64+V76,V64)</f>
        <v>-8.1341171733333356E-2</v>
      </c>
      <c r="W77" s="55">
        <f>IF('Fixed data'!$G$19=FALSE,W64+W76,W64)</f>
        <v>-7.962520888888891E-2</v>
      </c>
      <c r="X77" s="55">
        <f>IF('Fixed data'!$G$19=FALSE,X64+X76,X64)</f>
        <v>-7.7910104711111136E-2</v>
      </c>
      <c r="Y77" s="55">
        <f>IF('Fixed data'!$G$19=FALSE,Y64+Y76,Y64)</f>
        <v>-7.6195859200000021E-2</v>
      </c>
      <c r="Z77" s="55">
        <f>IF('Fixed data'!$G$19=FALSE,Z64+Z76,Z64)</f>
        <v>-7.4482472355555579E-2</v>
      </c>
      <c r="AA77" s="55">
        <f>IF('Fixed data'!$G$19=FALSE,AA64+AA76,AA64)</f>
        <v>-7.2769944177777796E-2</v>
      </c>
      <c r="AB77" s="55">
        <f>IF('Fixed data'!$G$19=FALSE,AB64+AB76,AB64)</f>
        <v>-7.1058274666666685E-2</v>
      </c>
      <c r="AC77" s="55">
        <f>IF('Fixed data'!$G$19=FALSE,AC64+AC76,AC64)</f>
        <v>-6.9347463822222233E-2</v>
      </c>
      <c r="AD77" s="55">
        <f>IF('Fixed data'!$G$19=FALSE,AD64+AD76,AD64)</f>
        <v>-6.7637511644444454E-2</v>
      </c>
      <c r="AE77" s="55">
        <f>IF('Fixed data'!$G$19=FALSE,AE64+AE76,AE64)</f>
        <v>-6.5928418133333347E-2</v>
      </c>
      <c r="AF77" s="55">
        <f>IF('Fixed data'!$G$19=FALSE,AF64+AF76,AF64)</f>
        <v>-6.4220183288888899E-2</v>
      </c>
      <c r="AG77" s="55">
        <f>IF('Fixed data'!$G$19=FALSE,AG64+AG76,AG64)</f>
        <v>-6.2512807111111124E-2</v>
      </c>
      <c r="AH77" s="55">
        <f>IF('Fixed data'!$G$19=FALSE,AH64+AH76,AH64)</f>
        <v>-6.0806289600000014E-2</v>
      </c>
      <c r="AI77" s="55">
        <f>IF('Fixed data'!$G$19=FALSE,AI64+AI76,AI64)</f>
        <v>-5.9100630755555571E-2</v>
      </c>
      <c r="AJ77" s="55">
        <f>IF('Fixed data'!$G$19=FALSE,AJ64+AJ76,AJ64)</f>
        <v>-5.7413179022222233E-2</v>
      </c>
      <c r="AK77" s="55">
        <f>IF('Fixed data'!$G$19=FALSE,AK64+AK76,AK64)</f>
        <v>-5.5725727288888902E-2</v>
      </c>
      <c r="AL77" s="55">
        <f>IF('Fixed data'!$G$19=FALSE,AL64+AL76,AL64)</f>
        <v>-5.4038275555555557E-2</v>
      </c>
      <c r="AM77" s="55">
        <f>IF('Fixed data'!$G$19=FALSE,AM64+AM76,AM64)</f>
        <v>-5.2350823822222226E-2</v>
      </c>
      <c r="AN77" s="55">
        <f>IF('Fixed data'!$G$19=FALSE,AN64+AN76,AN64)</f>
        <v>-5.0663372088888881E-2</v>
      </c>
      <c r="AO77" s="55">
        <f>IF('Fixed data'!$G$19=FALSE,AO64+AO76,AO64)</f>
        <v>-4.8975920355555549E-2</v>
      </c>
      <c r="AP77" s="55">
        <f>IF('Fixed data'!$G$19=FALSE,AP64+AP76,AP64)</f>
        <v>-4.7288468622222211E-2</v>
      </c>
      <c r="AQ77" s="55">
        <f>IF('Fixed data'!$G$19=FALSE,AQ64+AQ76,AQ64)</f>
        <v>-4.5601016888888873E-2</v>
      </c>
      <c r="AR77" s="55">
        <f>IF('Fixed data'!$G$19=FALSE,AR64+AR76,AR64)</f>
        <v>-4.3913565155555542E-2</v>
      </c>
      <c r="AS77" s="55">
        <f>IF('Fixed data'!$G$19=FALSE,AS64+AS76,AS64)</f>
        <v>-4.2226113422222204E-2</v>
      </c>
      <c r="AT77" s="55">
        <f>IF('Fixed data'!$G$19=FALSE,AT64+AT76,AT64)</f>
        <v>-4.0538661688888866E-2</v>
      </c>
      <c r="AU77" s="55">
        <f>IF('Fixed data'!$G$19=FALSE,AU64+AU76,AU64)</f>
        <v>-3.8851209955555535E-2</v>
      </c>
      <c r="AV77" s="55">
        <f>IF('Fixed data'!$G$19=FALSE,AV64+AV76,AV64)</f>
        <v>-3.7163758222222197E-2</v>
      </c>
      <c r="AW77" s="55">
        <f>IF('Fixed data'!$G$19=FALSE,AW64+AW76,AW64)</f>
        <v>-3.5476306488888859E-2</v>
      </c>
      <c r="AX77" s="55">
        <f>IF('Fixed data'!$G$19=FALSE,AX64+AX76,AX64)</f>
        <v>-3.4008174755555523E-2</v>
      </c>
      <c r="AY77" s="55">
        <f>IF('Fixed data'!$G$19=FALSE,AY64+AY76,AY64)</f>
        <v>1.4562248888889712E-3</v>
      </c>
      <c r="AZ77" s="55">
        <f>IF('Fixed data'!$G$19=FALSE,AZ64+AZ76,AZ64)</f>
        <v>1.4139751111111934E-3</v>
      </c>
      <c r="BA77" s="55">
        <f>IF('Fixed data'!$G$19=FALSE,BA64+BA76,BA64)</f>
        <v>1.3725840000000822E-3</v>
      </c>
      <c r="BB77" s="55">
        <f>IF('Fixed data'!$G$19=FALSE,BB64+BB76,BB64)</f>
        <v>1.3320515555556378E-3</v>
      </c>
      <c r="BC77" s="55">
        <f>IF('Fixed data'!$G$19=FALSE,BC64+BC76,BC64)</f>
        <v>1.2923777777778601E-3</v>
      </c>
      <c r="BD77" s="55">
        <f>IF('Fixed data'!$G$19=FALSE,BD64+BD76,BD64)</f>
        <v>1.2535626666667489E-3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-0.41304207149758454</v>
      </c>
      <c r="F80" s="56">
        <f t="shared" ref="F80:BD80" si="10">F77*F78</f>
        <v>-0.10167178315583669</v>
      </c>
      <c r="G80" s="56">
        <f t="shared" si="10"/>
        <v>-9.6673515252922254E-2</v>
      </c>
      <c r="H80" s="56">
        <f t="shared" si="10"/>
        <v>-9.1897775903506507E-2</v>
      </c>
      <c r="I80" s="56">
        <f t="shared" si="10"/>
        <v>-8.7335205335455052E-2</v>
      </c>
      <c r="J80" s="56">
        <f t="shared" si="10"/>
        <v>-8.2976823187732057E-2</v>
      </c>
      <c r="K80" s="56">
        <f t="shared" si="10"/>
        <v>-7.8814013524182977E-2</v>
      </c>
      <c r="L80" s="56">
        <f t="shared" si="10"/>
        <v>-7.4838510427980426E-2</v>
      </c>
      <c r="M80" s="56">
        <f t="shared" si="10"/>
        <v>-7.1042384154565763E-2</v>
      </c>
      <c r="N80" s="56">
        <f t="shared" si="10"/>
        <v>-6.7418027821755752E-2</v>
      </c>
      <c r="O80" s="56">
        <f t="shared" si="10"/>
        <v>-6.3958144616487453E-2</v>
      </c>
      <c r="P80" s="56">
        <f t="shared" si="10"/>
        <v>-6.0655735498450811E-2</v>
      </c>
      <c r="Q80" s="56">
        <f t="shared" si="10"/>
        <v>-5.7504087381603869E-2</v>
      </c>
      <c r="R80" s="56">
        <f t="shared" si="10"/>
        <v>-5.4496761775283405E-2</v>
      </c>
      <c r="S80" s="56">
        <f t="shared" si="10"/>
        <v>-5.1627583867315884E-2</v>
      </c>
      <c r="T80" s="56">
        <f t="shared" si="10"/>
        <v>-4.8890632032197762E-2</v>
      </c>
      <c r="U80" s="56">
        <f t="shared" si="10"/>
        <v>-4.6280227748056048E-2</v>
      </c>
      <c r="V80" s="56">
        <f t="shared" si="10"/>
        <v>-4.3790925906715322E-2</v>
      </c>
      <c r="W80" s="56">
        <f t="shared" si="10"/>
        <v>-4.1417505501791511E-2</v>
      </c>
      <c r="X80" s="56">
        <f t="shared" si="10"/>
        <v>-3.9154960680303635E-2</v>
      </c>
      <c r="Y80" s="56">
        <f t="shared" si="10"/>
        <v>-3.6998492143844507E-2</v>
      </c>
      <c r="Z80" s="56">
        <f t="shared" si="10"/>
        <v>-3.4943498885880421E-2</v>
      </c>
      <c r="AA80" s="56">
        <f t="shared" si="10"/>
        <v>-3.2985570252259358E-2</v>
      </c>
      <c r="AB80" s="56">
        <f t="shared" si="10"/>
        <v>-3.1120478312497122E-2</v>
      </c>
      <c r="AC80" s="56">
        <f t="shared" si="10"/>
        <v>-2.9344170529882811E-2</v>
      </c>
      <c r="AD80" s="56">
        <f t="shared" si="10"/>
        <v>-2.7652762718899018E-2</v>
      </c>
      <c r="AE80" s="56">
        <f t="shared" si="10"/>
        <v>-2.6042532278889068E-2</v>
      </c>
      <c r="AF80" s="56">
        <f t="shared" si="10"/>
        <v>-2.4509911693324317E-2</v>
      </c>
      <c r="AG80" s="56">
        <f t="shared" si="10"/>
        <v>-2.3051482284429201E-2</v>
      </c>
      <c r="AH80" s="56">
        <f t="shared" si="10"/>
        <v>-2.1663968213311312E-2</v>
      </c>
      <c r="AI80" s="56">
        <f t="shared" si="10"/>
        <v>-2.3639492573133476E-2</v>
      </c>
      <c r="AJ80" s="56">
        <f t="shared" si="10"/>
        <v>-2.2295663661864439E-2</v>
      </c>
      <c r="AK80" s="56">
        <f t="shared" si="10"/>
        <v>-2.1010061806303389E-2</v>
      </c>
      <c r="AL80" s="56">
        <f t="shared" si="10"/>
        <v>-1.9780435157998436E-2</v>
      </c>
      <c r="AM80" s="56">
        <f t="shared" si="10"/>
        <v>-1.8604613648009603E-2</v>
      </c>
      <c r="AN80" s="56">
        <f t="shared" si="10"/>
        <v>-1.7480506133378589E-2</v>
      </c>
      <c r="AO80" s="56">
        <f t="shared" si="10"/>
        <v>-1.6406097640447068E-2</v>
      </c>
      <c r="AP80" s="56">
        <f t="shared" si="10"/>
        <v>-1.5379446701802595E-2</v>
      </c>
      <c r="AQ80" s="56">
        <f t="shared" si="10"/>
        <v>-1.4398682783736703E-2</v>
      </c>
      <c r="AR80" s="56">
        <f t="shared" si="10"/>
        <v>-1.3462003801201832E-2</v>
      </c>
      <c r="AS80" s="56">
        <f t="shared" si="10"/>
        <v>-1.2567673717352311E-2</v>
      </c>
      <c r="AT80" s="56">
        <f t="shared" si="10"/>
        <v>-1.1714020224850529E-2</v>
      </c>
      <c r="AU80" s="56">
        <f t="shared" si="10"/>
        <v>-1.0899432506211502E-2</v>
      </c>
      <c r="AV80" s="56">
        <f t="shared" si="10"/>
        <v>-1.0122359070548747E-2</v>
      </c>
      <c r="AW80" s="56">
        <f t="shared" si="10"/>
        <v>-9.3813056641709053E-3</v>
      </c>
      <c r="AX80" s="56">
        <f t="shared" si="10"/>
        <v>-8.7311407078671695E-3</v>
      </c>
      <c r="AY80" s="56">
        <f t="shared" si="10"/>
        <v>3.6297681733384339E-4</v>
      </c>
      <c r="AZ80" s="56">
        <f t="shared" si="10"/>
        <v>3.4218028146056713E-4</v>
      </c>
      <c r="BA80" s="56">
        <f t="shared" si="10"/>
        <v>3.2248901184634316E-4</v>
      </c>
      <c r="BB80" s="56">
        <f t="shared" si="10"/>
        <v>3.0385039046719578E-4</v>
      </c>
      <c r="BC80" s="56">
        <f t="shared" si="10"/>
        <v>2.8621409793599928E-4</v>
      </c>
      <c r="BD80" s="56">
        <f t="shared" si="10"/>
        <v>2.6953201925422648E-4</v>
      </c>
    </row>
    <row r="81" spans="1:56" x14ac:dyDescent="0.3">
      <c r="A81" s="76"/>
      <c r="B81" s="15" t="s">
        <v>18</v>
      </c>
      <c r="C81" s="15"/>
      <c r="D81" s="14" t="s">
        <v>40</v>
      </c>
      <c r="E81" s="57">
        <f>+E80</f>
        <v>-0.41304207149758454</v>
      </c>
      <c r="F81" s="57">
        <f t="shared" ref="F81:BD81" si="11">+E81+F80</f>
        <v>-0.51471385465342123</v>
      </c>
      <c r="G81" s="57">
        <f t="shared" si="11"/>
        <v>-0.61138736990634346</v>
      </c>
      <c r="H81" s="57">
        <f t="shared" si="11"/>
        <v>-0.70328514580984991</v>
      </c>
      <c r="I81" s="57">
        <f t="shared" si="11"/>
        <v>-0.79062035114530493</v>
      </c>
      <c r="J81" s="57">
        <f t="shared" si="11"/>
        <v>-0.87359717433303696</v>
      </c>
      <c r="K81" s="57">
        <f t="shared" si="11"/>
        <v>-0.9524111878572199</v>
      </c>
      <c r="L81" s="57">
        <f t="shared" si="11"/>
        <v>-1.0272496982852004</v>
      </c>
      <c r="M81" s="57">
        <f t="shared" si="11"/>
        <v>-1.0982920824397662</v>
      </c>
      <c r="N81" s="57">
        <f t="shared" si="11"/>
        <v>-1.1657101102615219</v>
      </c>
      <c r="O81" s="57">
        <f t="shared" si="11"/>
        <v>-1.2296682548780093</v>
      </c>
      <c r="P81" s="57">
        <f t="shared" si="11"/>
        <v>-1.2903239903764601</v>
      </c>
      <c r="Q81" s="57">
        <f t="shared" si="11"/>
        <v>-1.347828077758064</v>
      </c>
      <c r="R81" s="57">
        <f t="shared" si="11"/>
        <v>-1.4023248395333474</v>
      </c>
      <c r="S81" s="57">
        <f t="shared" si="11"/>
        <v>-1.4539524234006633</v>
      </c>
      <c r="T81" s="57">
        <f t="shared" si="11"/>
        <v>-1.5028430554328611</v>
      </c>
      <c r="U81" s="57">
        <f t="shared" si="11"/>
        <v>-1.5491232831809172</v>
      </c>
      <c r="V81" s="57">
        <f t="shared" si="11"/>
        <v>-1.5929142090876325</v>
      </c>
      <c r="W81" s="57">
        <f t="shared" si="11"/>
        <v>-1.6343317145894241</v>
      </c>
      <c r="X81" s="57">
        <f t="shared" si="11"/>
        <v>-1.6734866752697277</v>
      </c>
      <c r="Y81" s="57">
        <f t="shared" si="11"/>
        <v>-1.7104851674135721</v>
      </c>
      <c r="Z81" s="57">
        <f t="shared" si="11"/>
        <v>-1.7454286662994525</v>
      </c>
      <c r="AA81" s="57">
        <f t="shared" si="11"/>
        <v>-1.7784142365517119</v>
      </c>
      <c r="AB81" s="57">
        <f t="shared" si="11"/>
        <v>-1.8095347148642091</v>
      </c>
      <c r="AC81" s="57">
        <f t="shared" si="11"/>
        <v>-1.8388788853940921</v>
      </c>
      <c r="AD81" s="57">
        <f t="shared" si="11"/>
        <v>-1.866531648112991</v>
      </c>
      <c r="AE81" s="57">
        <f t="shared" si="11"/>
        <v>-1.8925741803918801</v>
      </c>
      <c r="AF81" s="57">
        <f t="shared" si="11"/>
        <v>-1.9170840920852044</v>
      </c>
      <c r="AG81" s="57">
        <f t="shared" si="11"/>
        <v>-1.9401355743696336</v>
      </c>
      <c r="AH81" s="57">
        <f t="shared" si="11"/>
        <v>-1.9617995425829449</v>
      </c>
      <c r="AI81" s="57">
        <f t="shared" si="11"/>
        <v>-1.9854390351560784</v>
      </c>
      <c r="AJ81" s="57">
        <f t="shared" si="11"/>
        <v>-2.0077346988179428</v>
      </c>
      <c r="AK81" s="57">
        <f t="shared" si="11"/>
        <v>-2.0287447606242464</v>
      </c>
      <c r="AL81" s="57">
        <f t="shared" si="11"/>
        <v>-2.0485251957822448</v>
      </c>
      <c r="AM81" s="57">
        <f t="shared" si="11"/>
        <v>-2.0671298094302544</v>
      </c>
      <c r="AN81" s="57">
        <f t="shared" si="11"/>
        <v>-2.0846103155636331</v>
      </c>
      <c r="AO81" s="57">
        <f t="shared" si="11"/>
        <v>-2.1010164132040803</v>
      </c>
      <c r="AP81" s="57">
        <f t="shared" si="11"/>
        <v>-2.1163958599058827</v>
      </c>
      <c r="AQ81" s="57">
        <f t="shared" si="11"/>
        <v>-2.1307945426896193</v>
      </c>
      <c r="AR81" s="57">
        <f t="shared" si="11"/>
        <v>-2.144256546490821</v>
      </c>
      <c r="AS81" s="57">
        <f t="shared" si="11"/>
        <v>-2.1568242202081733</v>
      </c>
      <c r="AT81" s="57">
        <f t="shared" si="11"/>
        <v>-2.168538240433024</v>
      </c>
      <c r="AU81" s="57">
        <f t="shared" si="11"/>
        <v>-2.1794376729392355</v>
      </c>
      <c r="AV81" s="57">
        <f t="shared" si="11"/>
        <v>-2.1895600320097843</v>
      </c>
      <c r="AW81" s="57">
        <f t="shared" si="11"/>
        <v>-2.1989413376739551</v>
      </c>
      <c r="AX81" s="57">
        <f t="shared" si="11"/>
        <v>-2.2076724783818222</v>
      </c>
      <c r="AY81" s="57">
        <f t="shared" si="11"/>
        <v>-2.2073095015644886</v>
      </c>
      <c r="AZ81" s="57">
        <f t="shared" si="11"/>
        <v>-2.2069673212830279</v>
      </c>
      <c r="BA81" s="57">
        <f t="shared" si="11"/>
        <v>-2.2066448322711816</v>
      </c>
      <c r="BB81" s="57">
        <f t="shared" si="11"/>
        <v>-2.2063409818807145</v>
      </c>
      <c r="BC81" s="57">
        <f t="shared" si="11"/>
        <v>-2.2060547677827786</v>
      </c>
      <c r="BD81" s="57">
        <f t="shared" si="11"/>
        <v>-2.2057852357635244</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Normal="100" workbookViewId="0">
      <selection activeCell="C6" sqref="C6"/>
    </sheetView>
  </sheetViews>
  <sheetFormatPr defaultRowHeight="15" x14ac:dyDescent="0.25"/>
  <cols>
    <col min="1" max="1" width="5.85546875" customWidth="1"/>
    <col min="2" max="2" width="45.5703125" customWidth="1"/>
    <col min="3" max="3" width="75" customWidth="1"/>
  </cols>
  <sheetData>
    <row r="1" spans="1:3" ht="18.75" x14ac:dyDescent="0.3">
      <c r="A1" s="1" t="s">
        <v>82</v>
      </c>
    </row>
    <row r="2" spans="1:3" x14ac:dyDescent="0.25">
      <c r="A2" t="s">
        <v>78</v>
      </c>
    </row>
    <row r="4" spans="1:3" ht="15.75" thickBot="1" x14ac:dyDescent="0.3"/>
    <row r="5" spans="1:3" ht="120" x14ac:dyDescent="0.25">
      <c r="A5" s="188" t="s">
        <v>11</v>
      </c>
      <c r="B5" s="133" t="s">
        <v>158</v>
      </c>
      <c r="C5" s="139" t="s">
        <v>354</v>
      </c>
    </row>
    <row r="6" spans="1:3" ht="75" x14ac:dyDescent="0.25">
      <c r="A6" s="189"/>
      <c r="B6" s="135" t="s">
        <v>181</v>
      </c>
      <c r="C6" s="140" t="s">
        <v>348</v>
      </c>
    </row>
    <row r="7" spans="1:3" x14ac:dyDescent="0.25">
      <c r="A7" s="189"/>
      <c r="B7" s="135" t="s">
        <v>198</v>
      </c>
      <c r="C7" s="141"/>
    </row>
    <row r="8" spans="1:3" x14ac:dyDescent="0.25">
      <c r="A8" s="189"/>
      <c r="B8" s="135" t="s">
        <v>198</v>
      </c>
      <c r="C8" s="141"/>
    </row>
    <row r="9" spans="1:3" x14ac:dyDescent="0.25">
      <c r="A9" s="189"/>
      <c r="B9" s="135" t="s">
        <v>198</v>
      </c>
      <c r="C9" s="141"/>
    </row>
    <row r="10" spans="1:3" ht="15.75" thickBot="1" x14ac:dyDescent="0.3">
      <c r="A10" s="190"/>
      <c r="B10" s="126" t="s">
        <v>197</v>
      </c>
      <c r="C10" s="142"/>
    </row>
    <row r="11" spans="1:3" ht="15.75" thickBot="1" x14ac:dyDescent="0.3"/>
    <row r="12" spans="1:3" x14ac:dyDescent="0.25">
      <c r="A12" s="191" t="s">
        <v>301</v>
      </c>
      <c r="B12" s="143" t="s">
        <v>158</v>
      </c>
      <c r="C12" s="139" t="s">
        <v>349</v>
      </c>
    </row>
    <row r="13" spans="1:3" ht="30" x14ac:dyDescent="0.25">
      <c r="A13" s="192"/>
      <c r="B13" s="62" t="s">
        <v>176</v>
      </c>
      <c r="C13" s="140" t="s">
        <v>350</v>
      </c>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-0.20062198275529011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-0.2450982891967568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-0.27559680257418995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-0.3076912412976886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t="s">
        <v>341</v>
      </c>
      <c r="D13" s="62" t="s">
        <v>40</v>
      </c>
      <c r="E13" s="63">
        <f>'Baseline scenario'!E7-0.25</f>
        <v>-1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176</v>
      </c>
      <c r="C14" s="61"/>
      <c r="D14" s="62" t="s">
        <v>40</v>
      </c>
      <c r="E14" s="63">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81"/>
      <c r="B15" s="62" t="s">
        <v>181</v>
      </c>
      <c r="C15" s="61"/>
      <c r="D15" s="62" t="s">
        <v>40</v>
      </c>
      <c r="E15" s="63">
        <f>-200/1000000</f>
        <v>-2.0000000000000001E-4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-1.0011999999999999</v>
      </c>
      <c r="F18" s="60">
        <f t="shared" ref="F18:AW18" si="1">SUM(F13:F17)</f>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6" t="s">
        <v>301</v>
      </c>
      <c r="B19" s="62" t="s">
        <v>158</v>
      </c>
      <c r="C19" s="8"/>
      <c r="D19" s="9" t="s">
        <v>40</v>
      </c>
      <c r="E19" s="34">
        <f>-'Baseline scenario'!E7</f>
        <v>0.75</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0.75</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-0.25119999999999987</v>
      </c>
      <c r="F26" s="60">
        <f t="shared" ref="F26:BD26" si="3">F18+F25</f>
        <v>-1E-3</v>
      </c>
      <c r="G26" s="60">
        <f t="shared" si="3"/>
        <v>-1E-3</v>
      </c>
      <c r="H26" s="60">
        <f t="shared" si="3"/>
        <v>-1E-3</v>
      </c>
      <c r="I26" s="60">
        <f t="shared" si="3"/>
        <v>-1E-3</v>
      </c>
      <c r="J26" s="60">
        <f t="shared" si="3"/>
        <v>-1E-3</v>
      </c>
      <c r="K26" s="60">
        <f t="shared" si="3"/>
        <v>-1E-3</v>
      </c>
      <c r="L26" s="60">
        <f t="shared" si="3"/>
        <v>-1E-3</v>
      </c>
      <c r="M26" s="60">
        <f t="shared" si="3"/>
        <v>-1E-3</v>
      </c>
      <c r="N26" s="60">
        <f t="shared" si="3"/>
        <v>-1E-3</v>
      </c>
      <c r="O26" s="60">
        <f t="shared" si="3"/>
        <v>-1E-3</v>
      </c>
      <c r="P26" s="60">
        <f t="shared" si="3"/>
        <v>-1E-3</v>
      </c>
      <c r="Q26" s="60">
        <f t="shared" si="3"/>
        <v>-1E-3</v>
      </c>
      <c r="R26" s="60">
        <f t="shared" si="3"/>
        <v>-1E-3</v>
      </c>
      <c r="S26" s="60">
        <f t="shared" si="3"/>
        <v>-1E-3</v>
      </c>
      <c r="T26" s="60">
        <f t="shared" si="3"/>
        <v>-1E-3</v>
      </c>
      <c r="U26" s="60">
        <f t="shared" si="3"/>
        <v>-1E-3</v>
      </c>
      <c r="V26" s="60">
        <f t="shared" si="3"/>
        <v>-1E-3</v>
      </c>
      <c r="W26" s="60">
        <f t="shared" si="3"/>
        <v>-1E-3</v>
      </c>
      <c r="X26" s="60">
        <f t="shared" si="3"/>
        <v>-1E-3</v>
      </c>
      <c r="Y26" s="60">
        <f t="shared" si="3"/>
        <v>-1E-3</v>
      </c>
      <c r="Z26" s="60">
        <f t="shared" si="3"/>
        <v>-1E-3</v>
      </c>
      <c r="AA26" s="60">
        <f t="shared" si="3"/>
        <v>-1E-3</v>
      </c>
      <c r="AB26" s="60">
        <f t="shared" si="3"/>
        <v>-1E-3</v>
      </c>
      <c r="AC26" s="60">
        <f t="shared" si="3"/>
        <v>-1E-3</v>
      </c>
      <c r="AD26" s="60">
        <f t="shared" si="3"/>
        <v>-1E-3</v>
      </c>
      <c r="AE26" s="60">
        <f t="shared" si="3"/>
        <v>-1E-3</v>
      </c>
      <c r="AF26" s="60">
        <f t="shared" si="3"/>
        <v>-1E-3</v>
      </c>
      <c r="AG26" s="60">
        <f t="shared" si="3"/>
        <v>-1E-3</v>
      </c>
      <c r="AH26" s="60">
        <f t="shared" si="3"/>
        <v>-1E-3</v>
      </c>
      <c r="AI26" s="60">
        <f t="shared" si="3"/>
        <v>-1E-3</v>
      </c>
      <c r="AJ26" s="60">
        <f t="shared" si="3"/>
        <v>-1E-3</v>
      </c>
      <c r="AK26" s="60">
        <f t="shared" si="3"/>
        <v>-1E-3</v>
      </c>
      <c r="AL26" s="60">
        <f t="shared" si="3"/>
        <v>-1E-3</v>
      </c>
      <c r="AM26" s="60">
        <f t="shared" si="3"/>
        <v>-1E-3</v>
      </c>
      <c r="AN26" s="60">
        <f t="shared" si="3"/>
        <v>-1E-3</v>
      </c>
      <c r="AO26" s="60">
        <f t="shared" si="3"/>
        <v>-1E-3</v>
      </c>
      <c r="AP26" s="60">
        <f t="shared" si="3"/>
        <v>-1E-3</v>
      </c>
      <c r="AQ26" s="60">
        <f t="shared" si="3"/>
        <v>-1E-3</v>
      </c>
      <c r="AR26" s="60">
        <f t="shared" si="3"/>
        <v>-1E-3</v>
      </c>
      <c r="AS26" s="60">
        <f t="shared" si="3"/>
        <v>-1E-3</v>
      </c>
      <c r="AT26" s="60">
        <f t="shared" si="3"/>
        <v>-1E-3</v>
      </c>
      <c r="AU26" s="60">
        <f t="shared" si="3"/>
        <v>-1E-3</v>
      </c>
      <c r="AV26" s="60">
        <f t="shared" si="3"/>
        <v>-1E-3</v>
      </c>
      <c r="AW26" s="60">
        <f t="shared" si="3"/>
        <v>-1E-3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-0.20095999999999992</v>
      </c>
      <c r="F28" s="35">
        <f t="shared" ref="F28:AW28" si="4">F26*F27</f>
        <v>-8.0000000000000004E-4</v>
      </c>
      <c r="G28" s="35">
        <f t="shared" si="4"/>
        <v>-8.0000000000000004E-4</v>
      </c>
      <c r="H28" s="35">
        <f t="shared" si="4"/>
        <v>-8.0000000000000004E-4</v>
      </c>
      <c r="I28" s="35">
        <f t="shared" si="4"/>
        <v>-8.0000000000000004E-4</v>
      </c>
      <c r="J28" s="35">
        <f t="shared" si="4"/>
        <v>-8.0000000000000004E-4</v>
      </c>
      <c r="K28" s="35">
        <f t="shared" si="4"/>
        <v>-8.0000000000000004E-4</v>
      </c>
      <c r="L28" s="35">
        <f t="shared" si="4"/>
        <v>-8.0000000000000004E-4</v>
      </c>
      <c r="M28" s="35">
        <f t="shared" si="4"/>
        <v>-8.0000000000000004E-4</v>
      </c>
      <c r="N28" s="35">
        <f t="shared" si="4"/>
        <v>-8.0000000000000004E-4</v>
      </c>
      <c r="O28" s="35">
        <f t="shared" si="4"/>
        <v>-8.0000000000000004E-4</v>
      </c>
      <c r="P28" s="35">
        <f t="shared" si="4"/>
        <v>-8.0000000000000004E-4</v>
      </c>
      <c r="Q28" s="35">
        <f t="shared" si="4"/>
        <v>-8.0000000000000004E-4</v>
      </c>
      <c r="R28" s="35">
        <f t="shared" si="4"/>
        <v>-8.0000000000000004E-4</v>
      </c>
      <c r="S28" s="35">
        <f t="shared" si="4"/>
        <v>-8.0000000000000004E-4</v>
      </c>
      <c r="T28" s="35">
        <f t="shared" si="4"/>
        <v>-8.0000000000000004E-4</v>
      </c>
      <c r="U28" s="35">
        <f t="shared" si="4"/>
        <v>-8.0000000000000004E-4</v>
      </c>
      <c r="V28" s="35">
        <f t="shared" si="4"/>
        <v>-8.0000000000000004E-4</v>
      </c>
      <c r="W28" s="35">
        <f t="shared" si="4"/>
        <v>-8.0000000000000004E-4</v>
      </c>
      <c r="X28" s="35">
        <f t="shared" si="4"/>
        <v>-8.0000000000000004E-4</v>
      </c>
      <c r="Y28" s="35">
        <f t="shared" si="4"/>
        <v>-8.0000000000000004E-4</v>
      </c>
      <c r="Z28" s="35">
        <f t="shared" si="4"/>
        <v>-8.0000000000000004E-4</v>
      </c>
      <c r="AA28" s="35">
        <f t="shared" si="4"/>
        <v>-8.0000000000000004E-4</v>
      </c>
      <c r="AB28" s="35">
        <f t="shared" si="4"/>
        <v>-8.0000000000000004E-4</v>
      </c>
      <c r="AC28" s="35">
        <f t="shared" si="4"/>
        <v>-8.0000000000000004E-4</v>
      </c>
      <c r="AD28" s="35">
        <f t="shared" si="4"/>
        <v>-8.0000000000000004E-4</v>
      </c>
      <c r="AE28" s="35">
        <f t="shared" si="4"/>
        <v>-8.0000000000000004E-4</v>
      </c>
      <c r="AF28" s="35">
        <f t="shared" si="4"/>
        <v>-8.0000000000000004E-4</v>
      </c>
      <c r="AG28" s="35">
        <f t="shared" si="4"/>
        <v>-8.0000000000000004E-4</v>
      </c>
      <c r="AH28" s="35">
        <f t="shared" si="4"/>
        <v>-8.0000000000000004E-4</v>
      </c>
      <c r="AI28" s="35">
        <f t="shared" si="4"/>
        <v>-8.0000000000000004E-4</v>
      </c>
      <c r="AJ28" s="35">
        <f t="shared" si="4"/>
        <v>-8.0000000000000004E-4</v>
      </c>
      <c r="AK28" s="35">
        <f t="shared" si="4"/>
        <v>-8.0000000000000004E-4</v>
      </c>
      <c r="AL28" s="35">
        <f t="shared" si="4"/>
        <v>-8.0000000000000004E-4</v>
      </c>
      <c r="AM28" s="35">
        <f t="shared" si="4"/>
        <v>-8.0000000000000004E-4</v>
      </c>
      <c r="AN28" s="35">
        <f t="shared" si="4"/>
        <v>-8.0000000000000004E-4</v>
      </c>
      <c r="AO28" s="35">
        <f t="shared" si="4"/>
        <v>-8.0000000000000004E-4</v>
      </c>
      <c r="AP28" s="35">
        <f t="shared" si="4"/>
        <v>-8.0000000000000004E-4</v>
      </c>
      <c r="AQ28" s="35">
        <f t="shared" si="4"/>
        <v>-8.0000000000000004E-4</v>
      </c>
      <c r="AR28" s="35">
        <f t="shared" si="4"/>
        <v>-8.0000000000000004E-4</v>
      </c>
      <c r="AS28" s="35">
        <f t="shared" si="4"/>
        <v>-8.0000000000000004E-4</v>
      </c>
      <c r="AT28" s="35">
        <f t="shared" si="4"/>
        <v>-8.0000000000000004E-4</v>
      </c>
      <c r="AU28" s="35">
        <f t="shared" si="4"/>
        <v>-8.0000000000000004E-4</v>
      </c>
      <c r="AV28" s="35">
        <f t="shared" si="4"/>
        <v>-8.0000000000000004E-4</v>
      </c>
      <c r="AW28" s="35">
        <f t="shared" si="4"/>
        <v>-8.0000000000000004E-4</v>
      </c>
      <c r="AX28" s="35"/>
      <c r="AY28" s="35"/>
      <c r="AZ28" s="35"/>
      <c r="BA28" s="35"/>
      <c r="BB28" s="35"/>
      <c r="BC28" s="35"/>
      <c r="BD28" s="35"/>
    </row>
    <row r="29" spans="1:56" x14ac:dyDescent="0.3">
      <c r="A29" s="117"/>
      <c r="B29" s="9" t="s">
        <v>93</v>
      </c>
      <c r="C29" s="11" t="s">
        <v>44</v>
      </c>
      <c r="D29" s="9" t="s">
        <v>40</v>
      </c>
      <c r="E29" s="35">
        <f>E26-E28</f>
        <v>-5.0239999999999951E-2</v>
      </c>
      <c r="F29" s="35">
        <f t="shared" ref="F29:AW29" si="5">F26-F28</f>
        <v>-1.9999999999999998E-4</v>
      </c>
      <c r="G29" s="35">
        <f t="shared" si="5"/>
        <v>-1.9999999999999998E-4</v>
      </c>
      <c r="H29" s="35">
        <f t="shared" si="5"/>
        <v>-1.9999999999999998E-4</v>
      </c>
      <c r="I29" s="35">
        <f t="shared" si="5"/>
        <v>-1.9999999999999998E-4</v>
      </c>
      <c r="J29" s="35">
        <f t="shared" si="5"/>
        <v>-1.9999999999999998E-4</v>
      </c>
      <c r="K29" s="35">
        <f t="shared" si="5"/>
        <v>-1.9999999999999998E-4</v>
      </c>
      <c r="L29" s="35">
        <f t="shared" si="5"/>
        <v>-1.9999999999999998E-4</v>
      </c>
      <c r="M29" s="35">
        <f t="shared" si="5"/>
        <v>-1.9999999999999998E-4</v>
      </c>
      <c r="N29" s="35">
        <f t="shared" si="5"/>
        <v>-1.9999999999999998E-4</v>
      </c>
      <c r="O29" s="35">
        <f t="shared" si="5"/>
        <v>-1.9999999999999998E-4</v>
      </c>
      <c r="P29" s="35">
        <f t="shared" si="5"/>
        <v>-1.9999999999999998E-4</v>
      </c>
      <c r="Q29" s="35">
        <f t="shared" si="5"/>
        <v>-1.9999999999999998E-4</v>
      </c>
      <c r="R29" s="35">
        <f t="shared" si="5"/>
        <v>-1.9999999999999998E-4</v>
      </c>
      <c r="S29" s="35">
        <f t="shared" si="5"/>
        <v>-1.9999999999999998E-4</v>
      </c>
      <c r="T29" s="35">
        <f t="shared" si="5"/>
        <v>-1.9999999999999998E-4</v>
      </c>
      <c r="U29" s="35">
        <f t="shared" si="5"/>
        <v>-1.9999999999999998E-4</v>
      </c>
      <c r="V29" s="35">
        <f t="shared" si="5"/>
        <v>-1.9999999999999998E-4</v>
      </c>
      <c r="W29" s="35">
        <f t="shared" si="5"/>
        <v>-1.9999999999999998E-4</v>
      </c>
      <c r="X29" s="35">
        <f t="shared" si="5"/>
        <v>-1.9999999999999998E-4</v>
      </c>
      <c r="Y29" s="35">
        <f t="shared" si="5"/>
        <v>-1.9999999999999998E-4</v>
      </c>
      <c r="Z29" s="35">
        <f t="shared" si="5"/>
        <v>-1.9999999999999998E-4</v>
      </c>
      <c r="AA29" s="35">
        <f t="shared" si="5"/>
        <v>-1.9999999999999998E-4</v>
      </c>
      <c r="AB29" s="35">
        <f t="shared" si="5"/>
        <v>-1.9999999999999998E-4</v>
      </c>
      <c r="AC29" s="35">
        <f t="shared" si="5"/>
        <v>-1.9999999999999998E-4</v>
      </c>
      <c r="AD29" s="35">
        <f t="shared" si="5"/>
        <v>-1.9999999999999998E-4</v>
      </c>
      <c r="AE29" s="35">
        <f t="shared" si="5"/>
        <v>-1.9999999999999998E-4</v>
      </c>
      <c r="AF29" s="35">
        <f t="shared" si="5"/>
        <v>-1.9999999999999998E-4</v>
      </c>
      <c r="AG29" s="35">
        <f t="shared" si="5"/>
        <v>-1.9999999999999998E-4</v>
      </c>
      <c r="AH29" s="35">
        <f t="shared" si="5"/>
        <v>-1.9999999999999998E-4</v>
      </c>
      <c r="AI29" s="35">
        <f t="shared" si="5"/>
        <v>-1.9999999999999998E-4</v>
      </c>
      <c r="AJ29" s="35">
        <f t="shared" si="5"/>
        <v>-1.9999999999999998E-4</v>
      </c>
      <c r="AK29" s="35">
        <f t="shared" si="5"/>
        <v>-1.9999999999999998E-4</v>
      </c>
      <c r="AL29" s="35">
        <f t="shared" si="5"/>
        <v>-1.9999999999999998E-4</v>
      </c>
      <c r="AM29" s="35">
        <f t="shared" si="5"/>
        <v>-1.9999999999999998E-4</v>
      </c>
      <c r="AN29" s="35">
        <f t="shared" si="5"/>
        <v>-1.9999999999999998E-4</v>
      </c>
      <c r="AO29" s="35">
        <f t="shared" si="5"/>
        <v>-1.9999999999999998E-4</v>
      </c>
      <c r="AP29" s="35">
        <f t="shared" si="5"/>
        <v>-1.9999999999999998E-4</v>
      </c>
      <c r="AQ29" s="35">
        <f t="shared" si="5"/>
        <v>-1.9999999999999998E-4</v>
      </c>
      <c r="AR29" s="35">
        <f t="shared" si="5"/>
        <v>-1.9999999999999998E-4</v>
      </c>
      <c r="AS29" s="35">
        <f t="shared" si="5"/>
        <v>-1.9999999999999998E-4</v>
      </c>
      <c r="AT29" s="35">
        <f t="shared" si="5"/>
        <v>-1.9999999999999998E-4</v>
      </c>
      <c r="AU29" s="35">
        <f t="shared" si="5"/>
        <v>-1.9999999999999998E-4</v>
      </c>
      <c r="AV29" s="35">
        <f t="shared" si="5"/>
        <v>-1.9999999999999998E-4</v>
      </c>
      <c r="AW29" s="35">
        <f t="shared" si="5"/>
        <v>-1.9999999999999998E-4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-4.465777777777776E-3</v>
      </c>
      <c r="G30" s="35">
        <f>$E$28/'Fixed data'!$C$7</f>
        <v>-4.465777777777776E-3</v>
      </c>
      <c r="H30" s="35">
        <f>$E$28/'Fixed data'!$C$7</f>
        <v>-4.465777777777776E-3</v>
      </c>
      <c r="I30" s="35">
        <f>$E$28/'Fixed data'!$C$7</f>
        <v>-4.465777777777776E-3</v>
      </c>
      <c r="J30" s="35">
        <f>$E$28/'Fixed data'!$C$7</f>
        <v>-4.465777777777776E-3</v>
      </c>
      <c r="K30" s="35">
        <f>$E$28/'Fixed data'!$C$7</f>
        <v>-4.465777777777776E-3</v>
      </c>
      <c r="L30" s="35">
        <f>$E$28/'Fixed data'!$C$7</f>
        <v>-4.465777777777776E-3</v>
      </c>
      <c r="M30" s="35">
        <f>$E$28/'Fixed data'!$C$7</f>
        <v>-4.465777777777776E-3</v>
      </c>
      <c r="N30" s="35">
        <f>$E$28/'Fixed data'!$C$7</f>
        <v>-4.465777777777776E-3</v>
      </c>
      <c r="O30" s="35">
        <f>$E$28/'Fixed data'!$C$7</f>
        <v>-4.465777777777776E-3</v>
      </c>
      <c r="P30" s="35">
        <f>$E$28/'Fixed data'!$C$7</f>
        <v>-4.465777777777776E-3</v>
      </c>
      <c r="Q30" s="35">
        <f>$E$28/'Fixed data'!$C$7</f>
        <v>-4.465777777777776E-3</v>
      </c>
      <c r="R30" s="35">
        <f>$E$28/'Fixed data'!$C$7</f>
        <v>-4.465777777777776E-3</v>
      </c>
      <c r="S30" s="35">
        <f>$E$28/'Fixed data'!$C$7</f>
        <v>-4.465777777777776E-3</v>
      </c>
      <c r="T30" s="35">
        <f>$E$28/'Fixed data'!$C$7</f>
        <v>-4.465777777777776E-3</v>
      </c>
      <c r="U30" s="35">
        <f>$E$28/'Fixed data'!$C$7</f>
        <v>-4.465777777777776E-3</v>
      </c>
      <c r="V30" s="35">
        <f>$E$28/'Fixed data'!$C$7</f>
        <v>-4.465777777777776E-3</v>
      </c>
      <c r="W30" s="35">
        <f>$E$28/'Fixed data'!$C$7</f>
        <v>-4.465777777777776E-3</v>
      </c>
      <c r="X30" s="35">
        <f>$E$28/'Fixed data'!$C$7</f>
        <v>-4.465777777777776E-3</v>
      </c>
      <c r="Y30" s="35">
        <f>$E$28/'Fixed data'!$C$7</f>
        <v>-4.465777777777776E-3</v>
      </c>
      <c r="Z30" s="35">
        <f>$E$28/'Fixed data'!$C$7</f>
        <v>-4.465777777777776E-3</v>
      </c>
      <c r="AA30" s="35">
        <f>$E$28/'Fixed data'!$C$7</f>
        <v>-4.465777777777776E-3</v>
      </c>
      <c r="AB30" s="35">
        <f>$E$28/'Fixed data'!$C$7</f>
        <v>-4.465777777777776E-3</v>
      </c>
      <c r="AC30" s="35">
        <f>$E$28/'Fixed data'!$C$7</f>
        <v>-4.465777777777776E-3</v>
      </c>
      <c r="AD30" s="35">
        <f>$E$28/'Fixed data'!$C$7</f>
        <v>-4.465777777777776E-3</v>
      </c>
      <c r="AE30" s="35">
        <f>$E$28/'Fixed data'!$C$7</f>
        <v>-4.465777777777776E-3</v>
      </c>
      <c r="AF30" s="35">
        <f>$E$28/'Fixed data'!$C$7</f>
        <v>-4.465777777777776E-3</v>
      </c>
      <c r="AG30" s="35">
        <f>$E$28/'Fixed data'!$C$7</f>
        <v>-4.465777777777776E-3</v>
      </c>
      <c r="AH30" s="35">
        <f>$E$28/'Fixed data'!$C$7</f>
        <v>-4.465777777777776E-3</v>
      </c>
      <c r="AI30" s="35">
        <f>$E$28/'Fixed data'!$C$7</f>
        <v>-4.465777777777776E-3</v>
      </c>
      <c r="AJ30" s="35">
        <f>$E$28/'Fixed data'!$C$7</f>
        <v>-4.465777777777776E-3</v>
      </c>
      <c r="AK30" s="35">
        <f>$E$28/'Fixed data'!$C$7</f>
        <v>-4.465777777777776E-3</v>
      </c>
      <c r="AL30" s="35">
        <f>$E$28/'Fixed data'!$C$7</f>
        <v>-4.465777777777776E-3</v>
      </c>
      <c r="AM30" s="35">
        <f>$E$28/'Fixed data'!$C$7</f>
        <v>-4.465777777777776E-3</v>
      </c>
      <c r="AN30" s="35">
        <f>$E$28/'Fixed data'!$C$7</f>
        <v>-4.465777777777776E-3</v>
      </c>
      <c r="AO30" s="35">
        <f>$E$28/'Fixed data'!$C$7</f>
        <v>-4.465777777777776E-3</v>
      </c>
      <c r="AP30" s="35">
        <f>$E$28/'Fixed data'!$C$7</f>
        <v>-4.465777777777776E-3</v>
      </c>
      <c r="AQ30" s="35">
        <f>$E$28/'Fixed data'!$C$7</f>
        <v>-4.465777777777776E-3</v>
      </c>
      <c r="AR30" s="35">
        <f>$E$28/'Fixed data'!$C$7</f>
        <v>-4.465777777777776E-3</v>
      </c>
      <c r="AS30" s="35">
        <f>$E$28/'Fixed data'!$C$7</f>
        <v>-4.465777777777776E-3</v>
      </c>
      <c r="AT30" s="35">
        <f>$E$28/'Fixed data'!$C$7</f>
        <v>-4.465777777777776E-3</v>
      </c>
      <c r="AU30" s="35">
        <f>$E$28/'Fixed data'!$C$7</f>
        <v>-4.465777777777776E-3</v>
      </c>
      <c r="AV30" s="35">
        <f>$E$28/'Fixed data'!$C$7</f>
        <v>-4.465777777777776E-3</v>
      </c>
      <c r="AW30" s="35">
        <f>$E$28/'Fixed data'!$C$7</f>
        <v>-4.465777777777776E-3</v>
      </c>
      <c r="AX30" s="35">
        <f>$E$28/'Fixed data'!$C$7</f>
        <v>-4.465777777777776E-3</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17"/>
      <c r="B60" s="9" t="s">
        <v>7</v>
      </c>
      <c r="C60" s="9" t="s">
        <v>61</v>
      </c>
      <c r="D60" s="9" t="s">
        <v>40</v>
      </c>
      <c r="E60" s="35">
        <f>SUM(E30:E59)</f>
        <v>0</v>
      </c>
      <c r="F60" s="35">
        <f t="shared" ref="F60:BD60" si="6">SUM(F30:F59)</f>
        <v>-4.465777777777776E-3</v>
      </c>
      <c r="G60" s="35">
        <f t="shared" si="6"/>
        <v>-4.483555555555554E-3</v>
      </c>
      <c r="H60" s="35">
        <f t="shared" si="6"/>
        <v>-4.501333333333332E-3</v>
      </c>
      <c r="I60" s="35">
        <f t="shared" si="6"/>
        <v>-4.51911111111111E-3</v>
      </c>
      <c r="J60" s="35">
        <f t="shared" si="6"/>
        <v>-4.536888888888888E-3</v>
      </c>
      <c r="K60" s="35">
        <f t="shared" si="6"/>
        <v>-4.5546666666666661E-3</v>
      </c>
      <c r="L60" s="35">
        <f t="shared" si="6"/>
        <v>-4.5724444444444441E-3</v>
      </c>
      <c r="M60" s="35">
        <f t="shared" si="6"/>
        <v>-4.5902222222222221E-3</v>
      </c>
      <c r="N60" s="35">
        <f t="shared" si="6"/>
        <v>-4.6080000000000001E-3</v>
      </c>
      <c r="O60" s="35">
        <f t="shared" si="6"/>
        <v>-4.6257777777777781E-3</v>
      </c>
      <c r="P60" s="35">
        <f t="shared" si="6"/>
        <v>-4.6435555555555562E-3</v>
      </c>
      <c r="Q60" s="35">
        <f t="shared" si="6"/>
        <v>-4.6613333333333342E-3</v>
      </c>
      <c r="R60" s="35">
        <f t="shared" si="6"/>
        <v>-4.6791111111111122E-3</v>
      </c>
      <c r="S60" s="35">
        <f t="shared" si="6"/>
        <v>-4.6968888888888902E-3</v>
      </c>
      <c r="T60" s="35">
        <f t="shared" si="6"/>
        <v>-4.7146666666666682E-3</v>
      </c>
      <c r="U60" s="35">
        <f t="shared" si="6"/>
        <v>-4.7324444444444462E-3</v>
      </c>
      <c r="V60" s="35">
        <f t="shared" si="6"/>
        <v>-4.7502222222222243E-3</v>
      </c>
      <c r="W60" s="35">
        <f t="shared" si="6"/>
        <v>-4.7680000000000023E-3</v>
      </c>
      <c r="X60" s="35">
        <f t="shared" si="6"/>
        <v>-4.7857777777777803E-3</v>
      </c>
      <c r="Y60" s="35">
        <f t="shared" si="6"/>
        <v>-4.8035555555555583E-3</v>
      </c>
      <c r="Z60" s="35">
        <f t="shared" si="6"/>
        <v>-4.8213333333333363E-3</v>
      </c>
      <c r="AA60" s="35">
        <f t="shared" si="6"/>
        <v>-4.8391111111111143E-3</v>
      </c>
      <c r="AB60" s="35">
        <f t="shared" si="6"/>
        <v>-4.8568888888888924E-3</v>
      </c>
      <c r="AC60" s="35">
        <f t="shared" si="6"/>
        <v>-4.8746666666666704E-3</v>
      </c>
      <c r="AD60" s="35">
        <f t="shared" si="6"/>
        <v>-4.8924444444444484E-3</v>
      </c>
      <c r="AE60" s="35">
        <f t="shared" si="6"/>
        <v>-4.9102222222222264E-3</v>
      </c>
      <c r="AF60" s="35">
        <f t="shared" si="6"/>
        <v>-4.9280000000000044E-3</v>
      </c>
      <c r="AG60" s="35">
        <f t="shared" si="6"/>
        <v>-4.9457777777777824E-3</v>
      </c>
      <c r="AH60" s="35">
        <f t="shared" si="6"/>
        <v>-4.9635555555555605E-3</v>
      </c>
      <c r="AI60" s="35">
        <f t="shared" si="6"/>
        <v>-4.9813333333333385E-3</v>
      </c>
      <c r="AJ60" s="35">
        <f t="shared" si="6"/>
        <v>-4.9813333333333385E-3</v>
      </c>
      <c r="AK60" s="35">
        <f t="shared" si="6"/>
        <v>-4.9813333333333385E-3</v>
      </c>
      <c r="AL60" s="35">
        <f t="shared" si="6"/>
        <v>-4.9813333333333385E-3</v>
      </c>
      <c r="AM60" s="35">
        <f t="shared" si="6"/>
        <v>-4.9813333333333385E-3</v>
      </c>
      <c r="AN60" s="35">
        <f t="shared" si="6"/>
        <v>-4.9813333333333385E-3</v>
      </c>
      <c r="AO60" s="35">
        <f t="shared" si="6"/>
        <v>-4.9813333333333385E-3</v>
      </c>
      <c r="AP60" s="35">
        <f t="shared" si="6"/>
        <v>-4.9813333333333385E-3</v>
      </c>
      <c r="AQ60" s="35">
        <f t="shared" si="6"/>
        <v>-4.9813333333333385E-3</v>
      </c>
      <c r="AR60" s="35">
        <f t="shared" si="6"/>
        <v>-4.9813333333333385E-3</v>
      </c>
      <c r="AS60" s="35">
        <f t="shared" si="6"/>
        <v>-4.9813333333333385E-3</v>
      </c>
      <c r="AT60" s="35">
        <f t="shared" si="6"/>
        <v>-4.9813333333333385E-3</v>
      </c>
      <c r="AU60" s="35">
        <f t="shared" si="6"/>
        <v>-4.9813333333333385E-3</v>
      </c>
      <c r="AV60" s="35">
        <f t="shared" si="6"/>
        <v>-4.9813333333333385E-3</v>
      </c>
      <c r="AW60" s="35">
        <f t="shared" si="6"/>
        <v>-4.9813333333333385E-3</v>
      </c>
      <c r="AX60" s="35">
        <f t="shared" si="6"/>
        <v>-4.9813333333333385E-3</v>
      </c>
      <c r="AY60" s="35">
        <f t="shared" si="6"/>
        <v>-5.1555555555555588E-4</v>
      </c>
      <c r="AZ60" s="35">
        <f t="shared" si="6"/>
        <v>-4.9777777777777808E-4</v>
      </c>
      <c r="BA60" s="35">
        <f t="shared" si="6"/>
        <v>-4.8000000000000028E-4</v>
      </c>
      <c r="BB60" s="35">
        <f t="shared" si="6"/>
        <v>-4.6222222222222248E-4</v>
      </c>
      <c r="BC60" s="35">
        <f t="shared" si="6"/>
        <v>-4.4444444444444468E-4</v>
      </c>
      <c r="BD60" s="35">
        <f t="shared" si="6"/>
        <v>-4.2666666666666688E-4</v>
      </c>
    </row>
    <row r="61" spans="1:56" ht="17.25" hidden="1" customHeight="1" outlineLevel="1" x14ac:dyDescent="0.35">
      <c r="A61" s="117"/>
      <c r="B61" s="9" t="s">
        <v>35</v>
      </c>
      <c r="C61" s="9" t="s">
        <v>62</v>
      </c>
      <c r="D61" s="9" t="s">
        <v>40</v>
      </c>
      <c r="E61" s="35">
        <v>0</v>
      </c>
      <c r="F61" s="35">
        <f>E62</f>
        <v>-0.20095999999999992</v>
      </c>
      <c r="G61" s="35">
        <f t="shared" ref="G61:BD61" si="7">F62</f>
        <v>-0.19729422222222215</v>
      </c>
      <c r="H61" s="35">
        <f t="shared" si="7"/>
        <v>-0.1936106666666666</v>
      </c>
      <c r="I61" s="35">
        <f t="shared" si="7"/>
        <v>-0.18990933333333326</v>
      </c>
      <c r="J61" s="35">
        <f t="shared" si="7"/>
        <v>-0.18619022222222215</v>
      </c>
      <c r="K61" s="35">
        <f t="shared" si="7"/>
        <v>-0.18245333333333325</v>
      </c>
      <c r="L61" s="35">
        <f t="shared" si="7"/>
        <v>-0.17869866666666659</v>
      </c>
      <c r="M61" s="35">
        <f t="shared" si="7"/>
        <v>-0.17492622222222215</v>
      </c>
      <c r="N61" s="35">
        <f t="shared" si="7"/>
        <v>-0.17113599999999993</v>
      </c>
      <c r="O61" s="35">
        <f t="shared" si="7"/>
        <v>-0.16732799999999992</v>
      </c>
      <c r="P61" s="35">
        <f t="shared" si="7"/>
        <v>-0.16350222222222213</v>
      </c>
      <c r="Q61" s="35">
        <f t="shared" si="7"/>
        <v>-0.15965866666666659</v>
      </c>
      <c r="R61" s="35">
        <f t="shared" si="7"/>
        <v>-0.15579733333333326</v>
      </c>
      <c r="S61" s="35">
        <f t="shared" si="7"/>
        <v>-0.15191822222222215</v>
      </c>
      <c r="T61" s="35">
        <f t="shared" si="7"/>
        <v>-0.14802133333333325</v>
      </c>
      <c r="U61" s="35">
        <f t="shared" si="7"/>
        <v>-0.14410666666666658</v>
      </c>
      <c r="V61" s="35">
        <f t="shared" si="7"/>
        <v>-0.14017422222222214</v>
      </c>
      <c r="W61" s="35">
        <f t="shared" si="7"/>
        <v>-0.13622399999999993</v>
      </c>
      <c r="X61" s="35">
        <f t="shared" si="7"/>
        <v>-0.13225599999999993</v>
      </c>
      <c r="Y61" s="35">
        <f t="shared" si="7"/>
        <v>-0.12827022222222215</v>
      </c>
      <c r="Z61" s="35">
        <f t="shared" si="7"/>
        <v>-0.12426666666666659</v>
      </c>
      <c r="AA61" s="35">
        <f t="shared" si="7"/>
        <v>-0.12024533333333326</v>
      </c>
      <c r="AB61" s="35">
        <f t="shared" si="7"/>
        <v>-0.11620622222222214</v>
      </c>
      <c r="AC61" s="35">
        <f t="shared" si="7"/>
        <v>-0.11214933333333325</v>
      </c>
      <c r="AD61" s="35">
        <f t="shared" si="7"/>
        <v>-0.10807466666666658</v>
      </c>
      <c r="AE61" s="35">
        <f t="shared" si="7"/>
        <v>-0.10398222222222213</v>
      </c>
      <c r="AF61" s="35">
        <f t="shared" si="7"/>
        <v>-9.9871999999999905E-2</v>
      </c>
      <c r="AG61" s="35">
        <f t="shared" si="7"/>
        <v>-9.5743999999999899E-2</v>
      </c>
      <c r="AH61" s="35">
        <f t="shared" si="7"/>
        <v>-9.1598222222222123E-2</v>
      </c>
      <c r="AI61" s="35">
        <f t="shared" si="7"/>
        <v>-8.7434666666666563E-2</v>
      </c>
      <c r="AJ61" s="35">
        <f t="shared" si="7"/>
        <v>-8.3253333333333221E-2</v>
      </c>
      <c r="AK61" s="35">
        <f t="shared" si="7"/>
        <v>-7.9071999999999878E-2</v>
      </c>
      <c r="AL61" s="35">
        <f t="shared" si="7"/>
        <v>-7.4890666666666536E-2</v>
      </c>
      <c r="AM61" s="35">
        <f t="shared" si="7"/>
        <v>-7.0709333333333194E-2</v>
      </c>
      <c r="AN61" s="35">
        <f t="shared" si="7"/>
        <v>-6.6527999999999851E-2</v>
      </c>
      <c r="AO61" s="35">
        <f t="shared" si="7"/>
        <v>-6.2346666666666516E-2</v>
      </c>
      <c r="AP61" s="35">
        <f t="shared" si="7"/>
        <v>-5.816533333333318E-2</v>
      </c>
      <c r="AQ61" s="35">
        <f t="shared" si="7"/>
        <v>-5.3983999999999845E-2</v>
      </c>
      <c r="AR61" s="35">
        <f t="shared" si="7"/>
        <v>-4.9802666666666509E-2</v>
      </c>
      <c r="AS61" s="35">
        <f t="shared" si="7"/>
        <v>-4.5621333333333174E-2</v>
      </c>
      <c r="AT61" s="35">
        <f t="shared" si="7"/>
        <v>-4.1439999999999838E-2</v>
      </c>
      <c r="AU61" s="35">
        <f t="shared" si="7"/>
        <v>-3.7258666666666503E-2</v>
      </c>
      <c r="AV61" s="35">
        <f t="shared" si="7"/>
        <v>-3.3077333333333167E-2</v>
      </c>
      <c r="AW61" s="35">
        <f t="shared" si="7"/>
        <v>-2.8895999999999828E-2</v>
      </c>
      <c r="AX61" s="35">
        <f t="shared" si="7"/>
        <v>-2.4714666666666489E-2</v>
      </c>
      <c r="AY61" s="35">
        <f t="shared" si="7"/>
        <v>-1.9733333333333151E-2</v>
      </c>
      <c r="AZ61" s="35">
        <f t="shared" si="7"/>
        <v>-1.9217777777777594E-2</v>
      </c>
      <c r="BA61" s="35">
        <f t="shared" si="7"/>
        <v>-1.8719999999999817E-2</v>
      </c>
      <c r="BB61" s="35">
        <f t="shared" si="7"/>
        <v>-1.8239999999999815E-2</v>
      </c>
      <c r="BC61" s="35">
        <f t="shared" si="7"/>
        <v>-1.7777777777777594E-2</v>
      </c>
      <c r="BD61" s="35">
        <f t="shared" si="7"/>
        <v>-1.7333333333333149E-2</v>
      </c>
    </row>
    <row r="62" spans="1:56" ht="16.5" hidden="1" customHeight="1" outlineLevel="1" x14ac:dyDescent="0.3">
      <c r="A62" s="117"/>
      <c r="B62" s="9" t="s">
        <v>34</v>
      </c>
      <c r="C62" s="9" t="s">
        <v>69</v>
      </c>
      <c r="D62" s="9" t="s">
        <v>40</v>
      </c>
      <c r="E62" s="35">
        <f t="shared" ref="E62:BD62" si="8">E28-E60+E61</f>
        <v>-0.20095999999999992</v>
      </c>
      <c r="F62" s="35">
        <f t="shared" si="8"/>
        <v>-0.19729422222222215</v>
      </c>
      <c r="G62" s="35">
        <f t="shared" si="8"/>
        <v>-0.1936106666666666</v>
      </c>
      <c r="H62" s="35">
        <f t="shared" si="8"/>
        <v>-0.18990933333333326</v>
      </c>
      <c r="I62" s="35">
        <f t="shared" si="8"/>
        <v>-0.18619022222222215</v>
      </c>
      <c r="J62" s="35">
        <f t="shared" si="8"/>
        <v>-0.18245333333333325</v>
      </c>
      <c r="K62" s="35">
        <f t="shared" si="8"/>
        <v>-0.17869866666666659</v>
      </c>
      <c r="L62" s="35">
        <f t="shared" si="8"/>
        <v>-0.17492622222222215</v>
      </c>
      <c r="M62" s="35">
        <f t="shared" si="8"/>
        <v>-0.17113599999999993</v>
      </c>
      <c r="N62" s="35">
        <f t="shared" si="8"/>
        <v>-0.16732799999999992</v>
      </c>
      <c r="O62" s="35">
        <f t="shared" si="8"/>
        <v>-0.16350222222222213</v>
      </c>
      <c r="P62" s="35">
        <f t="shared" si="8"/>
        <v>-0.15965866666666659</v>
      </c>
      <c r="Q62" s="35">
        <f t="shared" si="8"/>
        <v>-0.15579733333333326</v>
      </c>
      <c r="R62" s="35">
        <f t="shared" si="8"/>
        <v>-0.15191822222222215</v>
      </c>
      <c r="S62" s="35">
        <f t="shared" si="8"/>
        <v>-0.14802133333333325</v>
      </c>
      <c r="T62" s="35">
        <f t="shared" si="8"/>
        <v>-0.14410666666666658</v>
      </c>
      <c r="U62" s="35">
        <f t="shared" si="8"/>
        <v>-0.14017422222222214</v>
      </c>
      <c r="V62" s="35">
        <f t="shared" si="8"/>
        <v>-0.13622399999999993</v>
      </c>
      <c r="W62" s="35">
        <f t="shared" si="8"/>
        <v>-0.13225599999999993</v>
      </c>
      <c r="X62" s="35">
        <f t="shared" si="8"/>
        <v>-0.12827022222222215</v>
      </c>
      <c r="Y62" s="35">
        <f t="shared" si="8"/>
        <v>-0.12426666666666659</v>
      </c>
      <c r="Z62" s="35">
        <f t="shared" si="8"/>
        <v>-0.12024533333333326</v>
      </c>
      <c r="AA62" s="35">
        <f t="shared" si="8"/>
        <v>-0.11620622222222214</v>
      </c>
      <c r="AB62" s="35">
        <f t="shared" si="8"/>
        <v>-0.11214933333333325</v>
      </c>
      <c r="AC62" s="35">
        <f t="shared" si="8"/>
        <v>-0.10807466666666658</v>
      </c>
      <c r="AD62" s="35">
        <f t="shared" si="8"/>
        <v>-0.10398222222222213</v>
      </c>
      <c r="AE62" s="35">
        <f t="shared" si="8"/>
        <v>-9.9871999999999905E-2</v>
      </c>
      <c r="AF62" s="35">
        <f t="shared" si="8"/>
        <v>-9.5743999999999899E-2</v>
      </c>
      <c r="AG62" s="35">
        <f t="shared" si="8"/>
        <v>-9.1598222222222123E-2</v>
      </c>
      <c r="AH62" s="35">
        <f t="shared" si="8"/>
        <v>-8.7434666666666563E-2</v>
      </c>
      <c r="AI62" s="35">
        <f t="shared" si="8"/>
        <v>-8.3253333333333221E-2</v>
      </c>
      <c r="AJ62" s="35">
        <f t="shared" si="8"/>
        <v>-7.9071999999999878E-2</v>
      </c>
      <c r="AK62" s="35">
        <f t="shared" si="8"/>
        <v>-7.4890666666666536E-2</v>
      </c>
      <c r="AL62" s="35">
        <f t="shared" si="8"/>
        <v>-7.0709333333333194E-2</v>
      </c>
      <c r="AM62" s="35">
        <f t="shared" si="8"/>
        <v>-6.6527999999999851E-2</v>
      </c>
      <c r="AN62" s="35">
        <f t="shared" si="8"/>
        <v>-6.2346666666666516E-2</v>
      </c>
      <c r="AO62" s="35">
        <f t="shared" si="8"/>
        <v>-5.816533333333318E-2</v>
      </c>
      <c r="AP62" s="35">
        <f t="shared" si="8"/>
        <v>-5.3983999999999845E-2</v>
      </c>
      <c r="AQ62" s="35">
        <f t="shared" si="8"/>
        <v>-4.9802666666666509E-2</v>
      </c>
      <c r="AR62" s="35">
        <f t="shared" si="8"/>
        <v>-4.5621333333333174E-2</v>
      </c>
      <c r="AS62" s="35">
        <f t="shared" si="8"/>
        <v>-4.1439999999999838E-2</v>
      </c>
      <c r="AT62" s="35">
        <f t="shared" si="8"/>
        <v>-3.7258666666666503E-2</v>
      </c>
      <c r="AU62" s="35">
        <f t="shared" si="8"/>
        <v>-3.3077333333333167E-2</v>
      </c>
      <c r="AV62" s="35">
        <f t="shared" si="8"/>
        <v>-2.8895999999999828E-2</v>
      </c>
      <c r="AW62" s="35">
        <f t="shared" si="8"/>
        <v>-2.4714666666666489E-2</v>
      </c>
      <c r="AX62" s="35">
        <f t="shared" si="8"/>
        <v>-1.9733333333333151E-2</v>
      </c>
      <c r="AY62" s="35">
        <f t="shared" si="8"/>
        <v>-1.9217777777777594E-2</v>
      </c>
      <c r="AZ62" s="35">
        <f t="shared" si="8"/>
        <v>-1.8719999999999817E-2</v>
      </c>
      <c r="BA62" s="35">
        <f t="shared" si="8"/>
        <v>-1.8239999999999815E-2</v>
      </c>
      <c r="BB62" s="35">
        <f t="shared" si="8"/>
        <v>-1.7777777777777594E-2</v>
      </c>
      <c r="BC62" s="35">
        <f t="shared" si="8"/>
        <v>-1.7333333333333149E-2</v>
      </c>
      <c r="BD62" s="35">
        <f t="shared" si="8"/>
        <v>-1.6906666666666483E-2</v>
      </c>
    </row>
    <row r="63" spans="1:56" ht="16.5" collapsed="1" x14ac:dyDescent="0.3">
      <c r="A63" s="117"/>
      <c r="B63" s="9" t="s">
        <v>8</v>
      </c>
      <c r="C63" s="11" t="s">
        <v>68</v>
      </c>
      <c r="D63" s="9" t="s">
        <v>40</v>
      </c>
      <c r="E63" s="35">
        <f>AVERAGE(E61:E62)*'Fixed data'!$C$3</f>
        <v>-4.8531839999999982E-3</v>
      </c>
      <c r="F63" s="35">
        <f>AVERAGE(F61:F62)*'Fixed data'!$C$3</f>
        <v>-9.6178394666666632E-3</v>
      </c>
      <c r="G63" s="35">
        <f>AVERAGE(G61:G62)*'Fixed data'!$C$3</f>
        <v>-9.4403530666666638E-3</v>
      </c>
      <c r="H63" s="35">
        <f>AVERAGE(H61:H62)*'Fixed data'!$C$3</f>
        <v>-9.2620079999999969E-3</v>
      </c>
      <c r="I63" s="35">
        <f>AVERAGE(I61:I62)*'Fixed data'!$C$3</f>
        <v>-9.0828042666666643E-3</v>
      </c>
      <c r="J63" s="35">
        <f>AVERAGE(J61:J62)*'Fixed data'!$C$3</f>
        <v>-8.9027418666666625E-3</v>
      </c>
      <c r="K63" s="35">
        <f>AVERAGE(K61:K62)*'Fixed data'!$C$3</f>
        <v>-8.721820799999995E-3</v>
      </c>
      <c r="L63" s="35">
        <f>AVERAGE(L61:L62)*'Fixed data'!$C$3</f>
        <v>-8.5400410666666635E-3</v>
      </c>
      <c r="M63" s="35">
        <f>AVERAGE(M61:M62)*'Fixed data'!$C$3</f>
        <v>-8.3574026666666627E-3</v>
      </c>
      <c r="N63" s="35">
        <f>AVERAGE(N61:N62)*'Fixed data'!$C$3</f>
        <v>-8.173905599999998E-3</v>
      </c>
      <c r="O63" s="35">
        <f>AVERAGE(O61:O62)*'Fixed data'!$C$3</f>
        <v>-7.9895498666666624E-3</v>
      </c>
      <c r="P63" s="35">
        <f>AVERAGE(P61:P62)*'Fixed data'!$C$3</f>
        <v>-7.8043354666666627E-3</v>
      </c>
      <c r="Q63" s="35">
        <f>AVERAGE(Q61:Q62)*'Fixed data'!$C$3</f>
        <v>-7.6182623999999964E-3</v>
      </c>
      <c r="R63" s="35">
        <f>AVERAGE(R61:R62)*'Fixed data'!$C$3</f>
        <v>-7.4313306666666636E-3</v>
      </c>
      <c r="S63" s="35">
        <f>AVERAGE(S61:S62)*'Fixed data'!$C$3</f>
        <v>-7.2435402666666633E-3</v>
      </c>
      <c r="T63" s="35">
        <f>AVERAGE(T61:T62)*'Fixed data'!$C$3</f>
        <v>-7.0548911999999964E-3</v>
      </c>
      <c r="U63" s="35">
        <f>AVERAGE(U61:U62)*'Fixed data'!$C$3</f>
        <v>-6.865383466666662E-3</v>
      </c>
      <c r="V63" s="35">
        <f>AVERAGE(V61:V62)*'Fixed data'!$C$3</f>
        <v>-6.6750170666666645E-3</v>
      </c>
      <c r="W63" s="35">
        <f>AVERAGE(W61:W62)*'Fixed data'!$C$3</f>
        <v>-6.483791999999996E-3</v>
      </c>
      <c r="X63" s="35">
        <f>AVERAGE(X61:X62)*'Fixed data'!$C$3</f>
        <v>-6.2917082666666645E-3</v>
      </c>
      <c r="Y63" s="35">
        <f>AVERAGE(Y61:Y62)*'Fixed data'!$C$3</f>
        <v>-6.0987658666666637E-3</v>
      </c>
      <c r="Z63" s="35">
        <f>AVERAGE(Z61:Z62)*'Fixed data'!$C$3</f>
        <v>-5.9049647999999963E-3</v>
      </c>
      <c r="AA63" s="35">
        <f>AVERAGE(AA61:AA62)*'Fixed data'!$C$3</f>
        <v>-5.7103050666666632E-3</v>
      </c>
      <c r="AB63" s="35">
        <f>AVERAGE(AB61:AB62)*'Fixed data'!$C$3</f>
        <v>-5.5147866666666627E-3</v>
      </c>
      <c r="AC63" s="35">
        <f>AVERAGE(AC61:AC62)*'Fixed data'!$C$3</f>
        <v>-5.3184095999999964E-3</v>
      </c>
      <c r="AD63" s="35">
        <f>AVERAGE(AD61:AD62)*'Fixed data'!$C$3</f>
        <v>-5.1211738666666626E-3</v>
      </c>
      <c r="AE63" s="35">
        <f>AVERAGE(AE61:AE62)*'Fixed data'!$C$3</f>
        <v>-4.9230794666666631E-3</v>
      </c>
      <c r="AF63" s="35">
        <f>AVERAGE(AF61:AF62)*'Fixed data'!$C$3</f>
        <v>-4.7241263999999953E-3</v>
      </c>
      <c r="AG63" s="35">
        <f>AVERAGE(AG61:AG62)*'Fixed data'!$C$3</f>
        <v>-4.5243146666666617E-3</v>
      </c>
      <c r="AH63" s="35">
        <f>AVERAGE(AH61:AH62)*'Fixed data'!$C$3</f>
        <v>-4.3236442666666616E-3</v>
      </c>
      <c r="AI63" s="35">
        <f>AVERAGE(AI61:AI62)*'Fixed data'!$C$3</f>
        <v>-4.1221151999999948E-3</v>
      </c>
      <c r="AJ63" s="35">
        <f>AVERAGE(AJ61:AJ62)*'Fixed data'!$C$3</f>
        <v>-3.9201567999999944E-3</v>
      </c>
      <c r="AK63" s="35">
        <f>AVERAGE(AK61:AK62)*'Fixed data'!$C$3</f>
        <v>-3.7181983999999943E-3</v>
      </c>
      <c r="AL63" s="35">
        <f>AVERAGE(AL61:AL62)*'Fixed data'!$C$3</f>
        <v>-3.5162399999999938E-3</v>
      </c>
      <c r="AM63" s="35">
        <f>AVERAGE(AM61:AM62)*'Fixed data'!$C$3</f>
        <v>-3.3142815999999934E-3</v>
      </c>
      <c r="AN63" s="35">
        <f>AVERAGE(AN61:AN62)*'Fixed data'!$C$3</f>
        <v>-3.1123231999999929E-3</v>
      </c>
      <c r="AO63" s="35">
        <f>AVERAGE(AO61:AO62)*'Fixed data'!$C$3</f>
        <v>-2.9103647999999928E-3</v>
      </c>
      <c r="AP63" s="35">
        <f>AVERAGE(AP61:AP62)*'Fixed data'!$C$3</f>
        <v>-2.7084063999999923E-3</v>
      </c>
      <c r="AQ63" s="35">
        <f>AVERAGE(AQ61:AQ62)*'Fixed data'!$C$3</f>
        <v>-2.5064479999999927E-3</v>
      </c>
      <c r="AR63" s="35">
        <f>AVERAGE(AR61:AR62)*'Fixed data'!$C$3</f>
        <v>-2.3044895999999922E-3</v>
      </c>
      <c r="AS63" s="35">
        <f>AVERAGE(AS61:AS62)*'Fixed data'!$C$3</f>
        <v>-2.1025311999999926E-3</v>
      </c>
      <c r="AT63" s="35">
        <f>AVERAGE(AT61:AT62)*'Fixed data'!$C$3</f>
        <v>-1.9005727999999921E-3</v>
      </c>
      <c r="AU63" s="35">
        <f>AVERAGE(AU61:AU62)*'Fixed data'!$C$3</f>
        <v>-1.6986143999999923E-3</v>
      </c>
      <c r="AV63" s="35">
        <f>AVERAGE(AV61:AV62)*'Fixed data'!$C$3</f>
        <v>-1.4966559999999918E-3</v>
      </c>
      <c r="AW63" s="35">
        <f>AVERAGE(AW61:AW62)*'Fixed data'!$C$3</f>
        <v>-1.2946975999999918E-3</v>
      </c>
      <c r="AX63" s="35">
        <f>AVERAGE(AX61:AX62)*'Fixed data'!$C$3</f>
        <v>-1.0734191999999913E-3</v>
      </c>
      <c r="AY63" s="35">
        <f>AVERAGE(AY61:AY62)*'Fixed data'!$C$3</f>
        <v>-9.4066933333332447E-4</v>
      </c>
      <c r="AZ63" s="35">
        <f>AVERAGE(AZ61:AZ62)*'Fixed data'!$C$3</f>
        <v>-9.1619733333332448E-4</v>
      </c>
      <c r="BA63" s="35">
        <f>AVERAGE(BA61:BA62)*'Fixed data'!$C$3</f>
        <v>-8.925839999999912E-4</v>
      </c>
      <c r="BB63" s="35">
        <f>AVERAGE(BB61:BB62)*'Fixed data'!$C$3</f>
        <v>-8.6982933333332462E-4</v>
      </c>
      <c r="BC63" s="35">
        <f>AVERAGE(BC61:BC62)*'Fixed data'!$C$3</f>
        <v>-8.4793333333332453E-4</v>
      </c>
      <c r="BD63" s="35">
        <f>AVERAGE(BD61:BD62)*'Fixed data'!$C$3</f>
        <v>-8.2689599999999114E-4</v>
      </c>
    </row>
    <row r="64" spans="1:56" ht="15.75" thickBot="1" x14ac:dyDescent="0.35">
      <c r="A64" s="116"/>
      <c r="B64" s="12" t="s">
        <v>95</v>
      </c>
      <c r="C64" s="12" t="s">
        <v>45</v>
      </c>
      <c r="D64" s="12" t="s">
        <v>40</v>
      </c>
      <c r="E64" s="54">
        <f t="shared" ref="E64:BD64" si="9">E29+E60+E63</f>
        <v>-5.5093183999999948E-2</v>
      </c>
      <c r="F64" s="54">
        <f t="shared" si="9"/>
        <v>-1.4283617244444439E-2</v>
      </c>
      <c r="G64" s="54">
        <f t="shared" si="9"/>
        <v>-1.4123908622222217E-2</v>
      </c>
      <c r="H64" s="54">
        <f t="shared" si="9"/>
        <v>-1.3963341333333329E-2</v>
      </c>
      <c r="I64" s="54">
        <f t="shared" si="9"/>
        <v>-1.3801915377777774E-2</v>
      </c>
      <c r="J64" s="54">
        <f t="shared" si="9"/>
        <v>-1.363963075555555E-2</v>
      </c>
      <c r="K64" s="54">
        <f t="shared" si="9"/>
        <v>-1.3476487466666661E-2</v>
      </c>
      <c r="L64" s="54">
        <f t="shared" si="9"/>
        <v>-1.3312485511111107E-2</v>
      </c>
      <c r="M64" s="54">
        <f t="shared" si="9"/>
        <v>-1.3147624888888884E-2</v>
      </c>
      <c r="N64" s="54">
        <f t="shared" si="9"/>
        <v>-1.2981905599999998E-2</v>
      </c>
      <c r="O64" s="54">
        <f t="shared" si="9"/>
        <v>-1.281532764444444E-2</v>
      </c>
      <c r="P64" s="54">
        <f t="shared" si="9"/>
        <v>-1.2647891022222219E-2</v>
      </c>
      <c r="Q64" s="54">
        <f t="shared" si="9"/>
        <v>-1.2479595733333331E-2</v>
      </c>
      <c r="R64" s="54">
        <f t="shared" si="9"/>
        <v>-1.2310441777777775E-2</v>
      </c>
      <c r="S64" s="54">
        <f t="shared" si="9"/>
        <v>-1.2140429155555552E-2</v>
      </c>
      <c r="T64" s="54">
        <f t="shared" si="9"/>
        <v>-1.1969557866666664E-2</v>
      </c>
      <c r="U64" s="54">
        <f t="shared" si="9"/>
        <v>-1.1797827911111107E-2</v>
      </c>
      <c r="V64" s="54">
        <f t="shared" si="9"/>
        <v>-1.1625239288888888E-2</v>
      </c>
      <c r="W64" s="54">
        <f t="shared" si="9"/>
        <v>-1.1451791999999999E-2</v>
      </c>
      <c r="X64" s="54">
        <f t="shared" si="9"/>
        <v>-1.1277486044444444E-2</v>
      </c>
      <c r="Y64" s="54">
        <f t="shared" si="9"/>
        <v>-1.1102321422222221E-2</v>
      </c>
      <c r="Z64" s="54">
        <f t="shared" si="9"/>
        <v>-1.0926298133333331E-2</v>
      </c>
      <c r="AA64" s="54">
        <f t="shared" si="9"/>
        <v>-1.0749416177777776E-2</v>
      </c>
      <c r="AB64" s="54">
        <f t="shared" si="9"/>
        <v>-1.0571675555555556E-2</v>
      </c>
      <c r="AC64" s="54">
        <f t="shared" si="9"/>
        <v>-1.0393076266666666E-2</v>
      </c>
      <c r="AD64" s="54">
        <f t="shared" si="9"/>
        <v>-1.021361831111111E-2</v>
      </c>
      <c r="AE64" s="54">
        <f t="shared" si="9"/>
        <v>-1.0033301688888888E-2</v>
      </c>
      <c r="AF64" s="54">
        <f t="shared" si="9"/>
        <v>-9.8521263999999994E-3</v>
      </c>
      <c r="AG64" s="54">
        <f t="shared" si="9"/>
        <v>-9.6700924444444447E-3</v>
      </c>
      <c r="AH64" s="54">
        <f t="shared" si="9"/>
        <v>-9.4871998222222226E-3</v>
      </c>
      <c r="AI64" s="54">
        <f t="shared" si="9"/>
        <v>-9.303448533333333E-3</v>
      </c>
      <c r="AJ64" s="54">
        <f t="shared" si="9"/>
        <v>-9.1014901333333325E-3</v>
      </c>
      <c r="AK64" s="54">
        <f t="shared" si="9"/>
        <v>-8.899531733333332E-3</v>
      </c>
      <c r="AL64" s="54">
        <f t="shared" si="9"/>
        <v>-8.6975733333333315E-3</v>
      </c>
      <c r="AM64" s="54">
        <f t="shared" si="9"/>
        <v>-8.4956149333333311E-3</v>
      </c>
      <c r="AN64" s="54">
        <f t="shared" si="9"/>
        <v>-8.2936565333333306E-3</v>
      </c>
      <c r="AO64" s="54">
        <f t="shared" si="9"/>
        <v>-8.0916981333333318E-3</v>
      </c>
      <c r="AP64" s="54">
        <f t="shared" si="9"/>
        <v>-7.8897397333333313E-3</v>
      </c>
      <c r="AQ64" s="54">
        <f t="shared" si="9"/>
        <v>-7.6877813333333309E-3</v>
      </c>
      <c r="AR64" s="54">
        <f t="shared" si="9"/>
        <v>-7.4858229333333304E-3</v>
      </c>
      <c r="AS64" s="54">
        <f t="shared" si="9"/>
        <v>-7.2838645333333308E-3</v>
      </c>
      <c r="AT64" s="54">
        <f t="shared" si="9"/>
        <v>-7.0819061333333303E-3</v>
      </c>
      <c r="AU64" s="54">
        <f t="shared" si="9"/>
        <v>-6.8799477333333307E-3</v>
      </c>
      <c r="AV64" s="54">
        <f t="shared" si="9"/>
        <v>-6.6779893333333302E-3</v>
      </c>
      <c r="AW64" s="54">
        <f t="shared" si="9"/>
        <v>-6.4760309333333297E-3</v>
      </c>
      <c r="AX64" s="54">
        <f t="shared" si="9"/>
        <v>-6.0547525333333298E-3</v>
      </c>
      <c r="AY64" s="54">
        <f t="shared" si="9"/>
        <v>-1.4562248888888804E-3</v>
      </c>
      <c r="AZ64" s="54">
        <f t="shared" si="9"/>
        <v>-1.4139751111111026E-3</v>
      </c>
      <c r="BA64" s="54">
        <f t="shared" si="9"/>
        <v>-1.3725839999999914E-3</v>
      </c>
      <c r="BB64" s="54">
        <f t="shared" si="9"/>
        <v>-1.3320515555555472E-3</v>
      </c>
      <c r="BC64" s="54">
        <f t="shared" si="9"/>
        <v>-1.2923777777777692E-3</v>
      </c>
      <c r="BD64" s="54">
        <f t="shared" si="9"/>
        <v>-1.253562666666658E-3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-5.5093183999999948E-2</v>
      </c>
      <c r="F77" s="55">
        <f>IF('Fixed data'!$G$19=FALSE,F64+F76,F64)</f>
        <v>-1.4283617244444439E-2</v>
      </c>
      <c r="G77" s="55">
        <f>IF('Fixed data'!$G$19=FALSE,G64+G76,G64)</f>
        <v>-1.4123908622222217E-2</v>
      </c>
      <c r="H77" s="55">
        <f>IF('Fixed data'!$G$19=FALSE,H64+H76,H64)</f>
        <v>-1.3963341333333329E-2</v>
      </c>
      <c r="I77" s="55">
        <f>IF('Fixed data'!$G$19=FALSE,I64+I76,I64)</f>
        <v>-1.3801915377777774E-2</v>
      </c>
      <c r="J77" s="55">
        <f>IF('Fixed data'!$G$19=FALSE,J64+J76,J64)</f>
        <v>-1.363963075555555E-2</v>
      </c>
      <c r="K77" s="55">
        <f>IF('Fixed data'!$G$19=FALSE,K64+K76,K64)</f>
        <v>-1.3476487466666661E-2</v>
      </c>
      <c r="L77" s="55">
        <f>IF('Fixed data'!$G$19=FALSE,L64+L76,L64)</f>
        <v>-1.3312485511111107E-2</v>
      </c>
      <c r="M77" s="55">
        <f>IF('Fixed data'!$G$19=FALSE,M64+M76,M64)</f>
        <v>-1.3147624888888884E-2</v>
      </c>
      <c r="N77" s="55">
        <f>IF('Fixed data'!$G$19=FALSE,N64+N76,N64)</f>
        <v>-1.2981905599999998E-2</v>
      </c>
      <c r="O77" s="55">
        <f>IF('Fixed data'!$G$19=FALSE,O64+O76,O64)</f>
        <v>-1.281532764444444E-2</v>
      </c>
      <c r="P77" s="55">
        <f>IF('Fixed data'!$G$19=FALSE,P64+P76,P64)</f>
        <v>-1.2647891022222219E-2</v>
      </c>
      <c r="Q77" s="55">
        <f>IF('Fixed data'!$G$19=FALSE,Q64+Q76,Q64)</f>
        <v>-1.2479595733333331E-2</v>
      </c>
      <c r="R77" s="55">
        <f>IF('Fixed data'!$G$19=FALSE,R64+R76,R64)</f>
        <v>-1.2310441777777775E-2</v>
      </c>
      <c r="S77" s="55">
        <f>IF('Fixed data'!$G$19=FALSE,S64+S76,S64)</f>
        <v>-1.2140429155555552E-2</v>
      </c>
      <c r="T77" s="55">
        <f>IF('Fixed data'!$G$19=FALSE,T64+T76,T64)</f>
        <v>-1.1969557866666664E-2</v>
      </c>
      <c r="U77" s="55">
        <f>IF('Fixed data'!$G$19=FALSE,U64+U76,U64)</f>
        <v>-1.1797827911111107E-2</v>
      </c>
      <c r="V77" s="55">
        <f>IF('Fixed data'!$G$19=FALSE,V64+V76,V64)</f>
        <v>-1.1625239288888888E-2</v>
      </c>
      <c r="W77" s="55">
        <f>IF('Fixed data'!$G$19=FALSE,W64+W76,W64)</f>
        <v>-1.1451791999999999E-2</v>
      </c>
      <c r="X77" s="55">
        <f>IF('Fixed data'!$G$19=FALSE,X64+X76,X64)</f>
        <v>-1.1277486044444444E-2</v>
      </c>
      <c r="Y77" s="55">
        <f>IF('Fixed data'!$G$19=FALSE,Y64+Y76,Y64)</f>
        <v>-1.1102321422222221E-2</v>
      </c>
      <c r="Z77" s="55">
        <f>IF('Fixed data'!$G$19=FALSE,Z64+Z76,Z64)</f>
        <v>-1.0926298133333331E-2</v>
      </c>
      <c r="AA77" s="55">
        <f>IF('Fixed data'!$G$19=FALSE,AA64+AA76,AA64)</f>
        <v>-1.0749416177777776E-2</v>
      </c>
      <c r="AB77" s="55">
        <f>IF('Fixed data'!$G$19=FALSE,AB64+AB76,AB64)</f>
        <v>-1.0571675555555556E-2</v>
      </c>
      <c r="AC77" s="55">
        <f>IF('Fixed data'!$G$19=FALSE,AC64+AC76,AC64)</f>
        <v>-1.0393076266666666E-2</v>
      </c>
      <c r="AD77" s="55">
        <f>IF('Fixed data'!$G$19=FALSE,AD64+AD76,AD64)</f>
        <v>-1.021361831111111E-2</v>
      </c>
      <c r="AE77" s="55">
        <f>IF('Fixed data'!$G$19=FALSE,AE64+AE76,AE64)</f>
        <v>-1.0033301688888888E-2</v>
      </c>
      <c r="AF77" s="55">
        <f>IF('Fixed data'!$G$19=FALSE,AF64+AF76,AF64)</f>
        <v>-9.8521263999999994E-3</v>
      </c>
      <c r="AG77" s="55">
        <f>IF('Fixed data'!$G$19=FALSE,AG64+AG76,AG64)</f>
        <v>-9.6700924444444447E-3</v>
      </c>
      <c r="AH77" s="55">
        <f>IF('Fixed data'!$G$19=FALSE,AH64+AH76,AH64)</f>
        <v>-9.4871998222222226E-3</v>
      </c>
      <c r="AI77" s="55">
        <f>IF('Fixed data'!$G$19=FALSE,AI64+AI76,AI64)</f>
        <v>-9.303448533333333E-3</v>
      </c>
      <c r="AJ77" s="55">
        <f>IF('Fixed data'!$G$19=FALSE,AJ64+AJ76,AJ64)</f>
        <v>-9.1014901333333325E-3</v>
      </c>
      <c r="AK77" s="55">
        <f>IF('Fixed data'!$G$19=FALSE,AK64+AK76,AK64)</f>
        <v>-8.899531733333332E-3</v>
      </c>
      <c r="AL77" s="55">
        <f>IF('Fixed data'!$G$19=FALSE,AL64+AL76,AL64)</f>
        <v>-8.6975733333333315E-3</v>
      </c>
      <c r="AM77" s="55">
        <f>IF('Fixed data'!$G$19=FALSE,AM64+AM76,AM64)</f>
        <v>-8.4956149333333311E-3</v>
      </c>
      <c r="AN77" s="55">
        <f>IF('Fixed data'!$G$19=FALSE,AN64+AN76,AN64)</f>
        <v>-8.2936565333333306E-3</v>
      </c>
      <c r="AO77" s="55">
        <f>IF('Fixed data'!$G$19=FALSE,AO64+AO76,AO64)</f>
        <v>-8.0916981333333318E-3</v>
      </c>
      <c r="AP77" s="55">
        <f>IF('Fixed data'!$G$19=FALSE,AP64+AP76,AP64)</f>
        <v>-7.8897397333333313E-3</v>
      </c>
      <c r="AQ77" s="55">
        <f>IF('Fixed data'!$G$19=FALSE,AQ64+AQ76,AQ64)</f>
        <v>-7.6877813333333309E-3</v>
      </c>
      <c r="AR77" s="55">
        <f>IF('Fixed data'!$G$19=FALSE,AR64+AR76,AR64)</f>
        <v>-7.4858229333333304E-3</v>
      </c>
      <c r="AS77" s="55">
        <f>IF('Fixed data'!$G$19=FALSE,AS64+AS76,AS64)</f>
        <v>-7.2838645333333308E-3</v>
      </c>
      <c r="AT77" s="55">
        <f>IF('Fixed data'!$G$19=FALSE,AT64+AT76,AT64)</f>
        <v>-7.0819061333333303E-3</v>
      </c>
      <c r="AU77" s="55">
        <f>IF('Fixed data'!$G$19=FALSE,AU64+AU76,AU64)</f>
        <v>-6.8799477333333307E-3</v>
      </c>
      <c r="AV77" s="55">
        <f>IF('Fixed data'!$G$19=FALSE,AV64+AV76,AV64)</f>
        <v>-6.6779893333333302E-3</v>
      </c>
      <c r="AW77" s="55">
        <f>IF('Fixed data'!$G$19=FALSE,AW64+AW76,AW64)</f>
        <v>-6.4760309333333297E-3</v>
      </c>
      <c r="AX77" s="55">
        <f>IF('Fixed data'!$G$19=FALSE,AX64+AX76,AX64)</f>
        <v>-6.0547525333333298E-3</v>
      </c>
      <c r="AY77" s="55">
        <f>IF('Fixed data'!$G$19=FALSE,AY64+AY76,AY64)</f>
        <v>-1.4562248888888804E-3</v>
      </c>
      <c r="AZ77" s="55">
        <f>IF('Fixed data'!$G$19=FALSE,AZ64+AZ76,AZ64)</f>
        <v>-1.4139751111111026E-3</v>
      </c>
      <c r="BA77" s="55">
        <f>IF('Fixed data'!$G$19=FALSE,BA64+BA76,BA64)</f>
        <v>-1.3725839999999914E-3</v>
      </c>
      <c r="BB77" s="55">
        <f>IF('Fixed data'!$G$19=FALSE,BB64+BB76,BB64)</f>
        <v>-1.3320515555555472E-3</v>
      </c>
      <c r="BC77" s="55">
        <f>IF('Fixed data'!$G$19=FALSE,BC64+BC76,BC64)</f>
        <v>-1.2923777777777692E-3</v>
      </c>
      <c r="BD77" s="55">
        <f>IF('Fixed data'!$G$19=FALSE,BD64+BD76,BD64)</f>
        <v>-1.253562666666658E-3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-5.3230129468598987E-2</v>
      </c>
      <c r="F80" s="56">
        <f t="shared" ref="F80:BD80" si="11">F77*F78</f>
        <v>-1.333390953762696E-2</v>
      </c>
      <c r="G80" s="56">
        <f t="shared" si="11"/>
        <v>-1.2738956357335017E-2</v>
      </c>
      <c r="H80" s="56">
        <f t="shared" si="11"/>
        <v>-1.2168245277635549E-2</v>
      </c>
      <c r="I80" s="56">
        <f t="shared" si="11"/>
        <v>-1.1620842399340917E-2</v>
      </c>
      <c r="J80" s="56">
        <f t="shared" si="11"/>
        <v>-1.1095848407764281E-2</v>
      </c>
      <c r="K80" s="56">
        <f t="shared" si="11"/>
        <v>-1.0592397330568777E-2</v>
      </c>
      <c r="L80" s="56">
        <f t="shared" si="11"/>
        <v>-1.0109655339099174E-2</v>
      </c>
      <c r="M80" s="56">
        <f t="shared" si="11"/>
        <v>-9.6468195917088096E-3</v>
      </c>
      <c r="N80" s="56">
        <f t="shared" si="11"/>
        <v>-9.203117117644247E-3</v>
      </c>
      <c r="O80" s="56">
        <f t="shared" si="11"/>
        <v>-8.7778037400981657E-3</v>
      </c>
      <c r="P80" s="56">
        <f t="shared" si="11"/>
        <v>-8.3701630370876835E-3</v>
      </c>
      <c r="Q80" s="56">
        <f t="shared" si="11"/>
        <v>-7.9795053388601687E-3</v>
      </c>
      <c r="R80" s="56">
        <f t="shared" si="11"/>
        <v>-7.6051667605723031E-3</v>
      </c>
      <c r="S80" s="56">
        <f t="shared" si="11"/>
        <v>-7.2465082690301719E-3</v>
      </c>
      <c r="T80" s="56">
        <f t="shared" si="11"/>
        <v>-6.9029147823189054E-3</v>
      </c>
      <c r="U80" s="56">
        <f t="shared" si="11"/>
        <v>-6.5737943011898534E-3</v>
      </c>
      <c r="V80" s="56">
        <f t="shared" si="11"/>
        <v>-6.2585770711113299E-3</v>
      </c>
      <c r="W80" s="56">
        <f t="shared" si="11"/>
        <v>-5.9567147739257933E-3</v>
      </c>
      <c r="X80" s="56">
        <f t="shared" si="11"/>
        <v>-5.667679748092045E-3</v>
      </c>
      <c r="Y80" s="56">
        <f t="shared" si="11"/>
        <v>-5.3909642365254059E-3</v>
      </c>
      <c r="Z80" s="56">
        <f t="shared" si="11"/>
        <v>-5.1260796610821989E-3</v>
      </c>
      <c r="AA80" s="56">
        <f t="shared" si="11"/>
        <v>-4.8725559227670951E-3</v>
      </c>
      <c r="AB80" s="56">
        <f t="shared" si="11"/>
        <v>-4.6299407267730063E-3</v>
      </c>
      <c r="AC80" s="56">
        <f t="shared" si="11"/>
        <v>-4.3977989314933751E-3</v>
      </c>
      <c r="AD80" s="56">
        <f t="shared" si="11"/>
        <v>-4.1757119206758397E-3</v>
      </c>
      <c r="AE80" s="56">
        <f t="shared" si="11"/>
        <v>-3.9632769979143761E-3</v>
      </c>
      <c r="AF80" s="56">
        <f t="shared" si="11"/>
        <v>-3.7601068027043158E-3</v>
      </c>
      <c r="AG80" s="56">
        <f t="shared" si="11"/>
        <v>-3.5658287473109397E-3</v>
      </c>
      <c r="AH80" s="56">
        <f t="shared" si="11"/>
        <v>-3.380084473727779E-3</v>
      </c>
      <c r="AI80" s="56">
        <f t="shared" si="11"/>
        <v>-3.7212598190009862E-3</v>
      </c>
      <c r="AJ80" s="56">
        <f t="shared" si="11"/>
        <v>-3.5344456846055227E-3</v>
      </c>
      <c r="AK80" s="56">
        <f t="shared" si="11"/>
        <v>-3.3553570471169664E-3</v>
      </c>
      <c r="AL80" s="56">
        <f t="shared" si="11"/>
        <v>-3.1837023588042503E-3</v>
      </c>
      <c r="AM80" s="56">
        <f t="shared" si="11"/>
        <v>-3.0192005014796752E-3</v>
      </c>
      <c r="AN80" s="56">
        <f t="shared" si="11"/>
        <v>-2.861580426283233E-3</v>
      </c>
      <c r="AO80" s="56">
        <f t="shared" si="11"/>
        <v>-2.7105808056025874E-3</v>
      </c>
      <c r="AP80" s="56">
        <f t="shared" si="11"/>
        <v>-2.5659496967273985E-3</v>
      </c>
      <c r="AQ80" s="56">
        <f t="shared" si="11"/>
        <v>-2.4274442168497052E-3</v>
      </c>
      <c r="AR80" s="56">
        <f t="shared" si="11"/>
        <v>-2.2948302290347776E-3</v>
      </c>
      <c r="AS80" s="56">
        <f t="shared" si="11"/>
        <v>-2.1678820387990723E-3</v>
      </c>
      <c r="AT80" s="56">
        <f t="shared" si="11"/>
        <v>-2.0463821009438321E-3</v>
      </c>
      <c r="AU80" s="56">
        <f t="shared" si="11"/>
        <v>-1.930120736304291E-3</v>
      </c>
      <c r="AV80" s="56">
        <f t="shared" si="11"/>
        <v>-1.8188958580855946E-3</v>
      </c>
      <c r="AW80" s="56">
        <f t="shared" si="11"/>
        <v>-1.7125127074672762E-3</v>
      </c>
      <c r="AX80" s="56">
        <f t="shared" si="11"/>
        <v>-1.5544761428636384E-3</v>
      </c>
      <c r="AY80" s="56">
        <f t="shared" si="11"/>
        <v>-3.6297681733382073E-4</v>
      </c>
      <c r="AZ80" s="56">
        <f t="shared" si="11"/>
        <v>-3.4218028146054512E-4</v>
      </c>
      <c r="BA80" s="56">
        <f t="shared" si="11"/>
        <v>-3.2248901184632185E-4</v>
      </c>
      <c r="BB80" s="56">
        <f t="shared" si="11"/>
        <v>-3.0385039046717513E-4</v>
      </c>
      <c r="BC80" s="56">
        <f t="shared" si="11"/>
        <v>-2.8621409793597917E-4</v>
      </c>
      <c r="BD80" s="56">
        <f t="shared" si="11"/>
        <v>-2.6953201925420691E-4</v>
      </c>
    </row>
    <row r="81" spans="1:56" x14ac:dyDescent="0.3">
      <c r="A81" s="76"/>
      <c r="B81" s="15" t="s">
        <v>18</v>
      </c>
      <c r="C81" s="15"/>
      <c r="D81" s="14" t="s">
        <v>40</v>
      </c>
      <c r="E81" s="57">
        <f>+E80</f>
        <v>-5.3230129468598987E-2</v>
      </c>
      <c r="F81" s="57">
        <f t="shared" ref="F81:BD81" si="12">+E81+F80</f>
        <v>-6.6564039006225942E-2</v>
      </c>
      <c r="G81" s="57">
        <f t="shared" si="12"/>
        <v>-7.930299536356096E-2</v>
      </c>
      <c r="H81" s="57">
        <f t="shared" si="12"/>
        <v>-9.1471240641196508E-2</v>
      </c>
      <c r="I81" s="57">
        <f t="shared" si="12"/>
        <v>-0.10309208304053742</v>
      </c>
      <c r="J81" s="57">
        <f t="shared" si="12"/>
        <v>-0.11418793144830171</v>
      </c>
      <c r="K81" s="57">
        <f t="shared" si="12"/>
        <v>-0.12478032877887049</v>
      </c>
      <c r="L81" s="57">
        <f t="shared" si="12"/>
        <v>-0.13488998411796965</v>
      </c>
      <c r="M81" s="57">
        <f t="shared" si="12"/>
        <v>-0.14453680370967847</v>
      </c>
      <c r="N81" s="57">
        <f t="shared" si="12"/>
        <v>-0.15373992082732271</v>
      </c>
      <c r="O81" s="57">
        <f t="shared" si="12"/>
        <v>-0.16251772456742089</v>
      </c>
      <c r="P81" s="57">
        <f t="shared" si="12"/>
        <v>-0.17088788760450857</v>
      </c>
      <c r="Q81" s="57">
        <f t="shared" si="12"/>
        <v>-0.17886739294336873</v>
      </c>
      <c r="R81" s="57">
        <f t="shared" si="12"/>
        <v>-0.18647255970394103</v>
      </c>
      <c r="S81" s="57">
        <f t="shared" si="12"/>
        <v>-0.1937190679729712</v>
      </c>
      <c r="T81" s="57">
        <f t="shared" si="12"/>
        <v>-0.20062198275529011</v>
      </c>
      <c r="U81" s="57">
        <f t="shared" si="12"/>
        <v>-0.20719577705647996</v>
      </c>
      <c r="V81" s="57">
        <f t="shared" si="12"/>
        <v>-0.21345435412759128</v>
      </c>
      <c r="W81" s="57">
        <f t="shared" si="12"/>
        <v>-0.21941106890151707</v>
      </c>
      <c r="X81" s="57">
        <f t="shared" si="12"/>
        <v>-0.22507874864960911</v>
      </c>
      <c r="Y81" s="57">
        <f t="shared" si="12"/>
        <v>-0.23046971288613452</v>
      </c>
      <c r="Z81" s="57">
        <f t="shared" si="12"/>
        <v>-0.23559579254721671</v>
      </c>
      <c r="AA81" s="57">
        <f t="shared" si="12"/>
        <v>-0.2404683484699838</v>
      </c>
      <c r="AB81" s="57">
        <f t="shared" si="12"/>
        <v>-0.2450982891967568</v>
      </c>
      <c r="AC81" s="57">
        <f t="shared" si="12"/>
        <v>-0.24949608812825017</v>
      </c>
      <c r="AD81" s="57">
        <f t="shared" si="12"/>
        <v>-0.25367180004892598</v>
      </c>
      <c r="AE81" s="57">
        <f t="shared" si="12"/>
        <v>-0.25763507704684036</v>
      </c>
      <c r="AF81" s="57">
        <f t="shared" si="12"/>
        <v>-0.26139518384954469</v>
      </c>
      <c r="AG81" s="57">
        <f t="shared" si="12"/>
        <v>-0.26496101259685562</v>
      </c>
      <c r="AH81" s="57">
        <f t="shared" si="12"/>
        <v>-0.2683410970705834</v>
      </c>
      <c r="AI81" s="57">
        <f t="shared" si="12"/>
        <v>-0.27206235688958441</v>
      </c>
      <c r="AJ81" s="57">
        <f t="shared" si="12"/>
        <v>-0.27559680257418995</v>
      </c>
      <c r="AK81" s="57">
        <f t="shared" si="12"/>
        <v>-0.27895215962130693</v>
      </c>
      <c r="AL81" s="57">
        <f t="shared" si="12"/>
        <v>-0.2821358619801112</v>
      </c>
      <c r="AM81" s="57">
        <f t="shared" si="12"/>
        <v>-0.28515506248159089</v>
      </c>
      <c r="AN81" s="57">
        <f t="shared" si="12"/>
        <v>-0.2880166429078741</v>
      </c>
      <c r="AO81" s="57">
        <f t="shared" si="12"/>
        <v>-0.2907272237134767</v>
      </c>
      <c r="AP81" s="57">
        <f t="shared" si="12"/>
        <v>-0.29329317341020411</v>
      </c>
      <c r="AQ81" s="57">
        <f t="shared" si="12"/>
        <v>-0.29572061762705382</v>
      </c>
      <c r="AR81" s="57">
        <f t="shared" si="12"/>
        <v>-0.29801544785608858</v>
      </c>
      <c r="AS81" s="57">
        <f t="shared" si="12"/>
        <v>-0.30018332989488766</v>
      </c>
      <c r="AT81" s="57">
        <f t="shared" si="12"/>
        <v>-0.30222971199583148</v>
      </c>
      <c r="AU81" s="57">
        <f t="shared" si="12"/>
        <v>-0.30415983273213576</v>
      </c>
      <c r="AV81" s="57">
        <f t="shared" si="12"/>
        <v>-0.30597872859022135</v>
      </c>
      <c r="AW81" s="57">
        <f t="shared" si="12"/>
        <v>-0.3076912412976886</v>
      </c>
      <c r="AX81" s="57">
        <f t="shared" si="12"/>
        <v>-0.30924571744055224</v>
      </c>
      <c r="AY81" s="57">
        <f t="shared" si="12"/>
        <v>-0.30960869425788606</v>
      </c>
      <c r="AZ81" s="57">
        <f t="shared" si="12"/>
        <v>-0.30995087453934661</v>
      </c>
      <c r="BA81" s="57">
        <f t="shared" si="12"/>
        <v>-0.31027336355119295</v>
      </c>
      <c r="BB81" s="57">
        <f t="shared" si="12"/>
        <v>-0.3105772139416601</v>
      </c>
      <c r="BC81" s="57">
        <f t="shared" si="12"/>
        <v>-0.3108634280395961</v>
      </c>
      <c r="BD81" s="57">
        <f t="shared" si="12"/>
        <v>-0.31113296005885033</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2013-06-26T13:54:14Z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