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25" yWindow="990" windowWidth="16365" windowHeight="6630" tabRatio="710"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 (i)" sheetId="33" r:id="rId9"/>
    <sheet name="Workings 1 (i)" sheetId="34" r:id="rId10"/>
  </sheets>
  <calcPr calcId="145621"/>
</workbook>
</file>

<file path=xl/calcChain.xml><?xml version="1.0" encoding="utf-8"?>
<calcChain xmlns="http://schemas.openxmlformats.org/spreadsheetml/2006/main">
  <c r="F20" i="33" l="1"/>
  <c r="F25" i="33" s="1"/>
  <c r="G20" i="33"/>
  <c r="H20" i="33"/>
  <c r="I20" i="33"/>
  <c r="I25" i="33" s="1"/>
  <c r="J20" i="33"/>
  <c r="J25" i="33" s="1"/>
  <c r="K20" i="33"/>
  <c r="L20" i="33"/>
  <c r="L25" i="33" s="1"/>
  <c r="M20" i="33"/>
  <c r="N20" i="33"/>
  <c r="O20" i="33"/>
  <c r="P20" i="33"/>
  <c r="P25" i="33" s="1"/>
  <c r="Q20" i="33"/>
  <c r="Q25" i="33" s="1"/>
  <c r="R20" i="33"/>
  <c r="S20" i="33"/>
  <c r="T20" i="33"/>
  <c r="U20" i="33"/>
  <c r="U25" i="33" s="1"/>
  <c r="V20" i="33"/>
  <c r="W20" i="33"/>
  <c r="X20" i="33"/>
  <c r="X25" i="33" s="1"/>
  <c r="Y20" i="33"/>
  <c r="Z20" i="33"/>
  <c r="AA20" i="33"/>
  <c r="AB20" i="33"/>
  <c r="AC20" i="33"/>
  <c r="AC25" i="33" s="1"/>
  <c r="AD20" i="33"/>
  <c r="AE20" i="33"/>
  <c r="AF20" i="33"/>
  <c r="AG20" i="33"/>
  <c r="AG25" i="33" s="1"/>
  <c r="AH20" i="33"/>
  <c r="AI20" i="33"/>
  <c r="AJ20" i="33"/>
  <c r="AJ25" i="33" s="1"/>
  <c r="AK20" i="33"/>
  <c r="AK25" i="33" s="1"/>
  <c r="AL20" i="33"/>
  <c r="AM20" i="33"/>
  <c r="AN20" i="33"/>
  <c r="AO20" i="33"/>
  <c r="AO25" i="33" s="1"/>
  <c r="AP20" i="33"/>
  <c r="AQ20" i="33"/>
  <c r="AR20" i="33"/>
  <c r="AR25" i="33" s="1"/>
  <c r="AS20" i="33"/>
  <c r="AT20" i="33"/>
  <c r="AU20" i="33"/>
  <c r="AV20" i="33"/>
  <c r="AV25" i="33" s="1"/>
  <c r="AW20" i="33"/>
  <c r="AW25" i="33" s="1"/>
  <c r="E20" i="33"/>
  <c r="E19" i="33"/>
  <c r="BD87" i="33"/>
  <c r="BC87" i="33"/>
  <c r="BB87" i="33"/>
  <c r="BA87" i="33"/>
  <c r="BA66" i="33" s="1"/>
  <c r="BA76" i="33" s="1"/>
  <c r="AZ87" i="33"/>
  <c r="AY87" i="33"/>
  <c r="AX87" i="33"/>
  <c r="AW87" i="33"/>
  <c r="AW66" i="33" s="1"/>
  <c r="AV87" i="33"/>
  <c r="AU87" i="33"/>
  <c r="AT87" i="33"/>
  <c r="AS87" i="33"/>
  <c r="AS66" i="33" s="1"/>
  <c r="AR87" i="33"/>
  <c r="AQ87" i="33"/>
  <c r="AP87" i="33"/>
  <c r="AO87" i="33"/>
  <c r="AO66" i="33" s="1"/>
  <c r="AN87" i="33"/>
  <c r="AM87" i="33"/>
  <c r="AL87" i="33"/>
  <c r="AK87" i="33"/>
  <c r="AK66" i="33" s="1"/>
  <c r="AJ87" i="33"/>
  <c r="AI87" i="33"/>
  <c r="AH87" i="33"/>
  <c r="AG87" i="33"/>
  <c r="AG66" i="33" s="1"/>
  <c r="AF87" i="33"/>
  <c r="AE87" i="33"/>
  <c r="AD87" i="33"/>
  <c r="AC87" i="33"/>
  <c r="AC66" i="33" s="1"/>
  <c r="AB87" i="33"/>
  <c r="AA87" i="33"/>
  <c r="Z87" i="33"/>
  <c r="Y87" i="33"/>
  <c r="Y66" i="33" s="1"/>
  <c r="X87" i="33"/>
  <c r="W87" i="33"/>
  <c r="V87" i="33"/>
  <c r="U87" i="33"/>
  <c r="U66" i="33" s="1"/>
  <c r="T87" i="33"/>
  <c r="S87" i="33"/>
  <c r="R87" i="33"/>
  <c r="Q87" i="33"/>
  <c r="Q66" i="33" s="1"/>
  <c r="P87" i="33"/>
  <c r="O87" i="33"/>
  <c r="N87" i="33"/>
  <c r="M87" i="33"/>
  <c r="M66" i="33" s="1"/>
  <c r="L87" i="33"/>
  <c r="K87" i="33"/>
  <c r="J87" i="33"/>
  <c r="I87" i="33"/>
  <c r="I66" i="33" s="1"/>
  <c r="H87" i="33"/>
  <c r="G87" i="33"/>
  <c r="F87" i="33"/>
  <c r="E87" i="33"/>
  <c r="E66" i="33" s="1"/>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AX76" i="33"/>
  <c r="AH76" i="33"/>
  <c r="U76" i="33"/>
  <c r="R76"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BB66" i="33"/>
  <c r="AZ66" i="33"/>
  <c r="AY66" i="33"/>
  <c r="AX66" i="33"/>
  <c r="AV66" i="33"/>
  <c r="AU66" i="33"/>
  <c r="AT66" i="33"/>
  <c r="AR66" i="33"/>
  <c r="AQ66" i="33"/>
  <c r="AP66" i="33"/>
  <c r="AN66" i="33"/>
  <c r="AM66" i="33"/>
  <c r="AL66" i="33"/>
  <c r="AJ66" i="33"/>
  <c r="AI66" i="33"/>
  <c r="AH66" i="33"/>
  <c r="AF66" i="33"/>
  <c r="AE66" i="33"/>
  <c r="AD66" i="33"/>
  <c r="AB66" i="33"/>
  <c r="AA66" i="33"/>
  <c r="Z66" i="33"/>
  <c r="X66" i="33"/>
  <c r="W66" i="33"/>
  <c r="V66" i="33"/>
  <c r="T66" i="33"/>
  <c r="S66" i="33"/>
  <c r="R66" i="33"/>
  <c r="P66" i="33"/>
  <c r="O66" i="33"/>
  <c r="N66" i="33"/>
  <c r="L66" i="33"/>
  <c r="K66" i="33"/>
  <c r="J66" i="33"/>
  <c r="H66" i="33"/>
  <c r="G66" i="33"/>
  <c r="F66" i="33"/>
  <c r="BD65" i="33"/>
  <c r="BD76" i="33" s="1"/>
  <c r="BC65" i="33"/>
  <c r="BC76" i="33" s="1"/>
  <c r="BB65" i="33"/>
  <c r="BB76" i="33" s="1"/>
  <c r="BA65" i="33"/>
  <c r="AZ65" i="33"/>
  <c r="AZ76" i="33" s="1"/>
  <c r="AY65" i="33"/>
  <c r="AY76" i="33" s="1"/>
  <c r="AX65" i="33"/>
  <c r="AW65" i="33"/>
  <c r="AV65" i="33"/>
  <c r="AV76" i="33" s="1"/>
  <c r="AU65" i="33"/>
  <c r="AU76" i="33" s="1"/>
  <c r="AT65" i="33"/>
  <c r="AT76" i="33" s="1"/>
  <c r="AS65" i="33"/>
  <c r="AR65" i="33"/>
  <c r="AR76" i="33" s="1"/>
  <c r="AQ65" i="33"/>
  <c r="AQ76" i="33" s="1"/>
  <c r="AP65" i="33"/>
  <c r="AP76" i="33" s="1"/>
  <c r="AO65" i="33"/>
  <c r="AN65" i="33"/>
  <c r="AN76" i="33" s="1"/>
  <c r="AM65" i="33"/>
  <c r="AM76" i="33" s="1"/>
  <c r="AL65" i="33"/>
  <c r="AL76" i="33" s="1"/>
  <c r="AK65" i="33"/>
  <c r="AK76" i="33" s="1"/>
  <c r="AJ65" i="33"/>
  <c r="AJ76" i="33" s="1"/>
  <c r="AI65" i="33"/>
  <c r="AI76" i="33" s="1"/>
  <c r="AH65" i="33"/>
  <c r="AG65" i="33"/>
  <c r="AF65" i="33"/>
  <c r="AF76" i="33" s="1"/>
  <c r="AE65" i="33"/>
  <c r="AE76" i="33" s="1"/>
  <c r="AD65" i="33"/>
  <c r="AD76" i="33" s="1"/>
  <c r="AC65" i="33"/>
  <c r="AB65" i="33"/>
  <c r="AB76" i="33" s="1"/>
  <c r="AA65" i="33"/>
  <c r="AA76" i="33" s="1"/>
  <c r="Z65" i="33"/>
  <c r="Z76" i="33" s="1"/>
  <c r="Y65" i="33"/>
  <c r="X65" i="33"/>
  <c r="X76" i="33" s="1"/>
  <c r="W65" i="33"/>
  <c r="W76" i="33" s="1"/>
  <c r="V65" i="33"/>
  <c r="V76" i="33" s="1"/>
  <c r="U65" i="33"/>
  <c r="T65" i="33"/>
  <c r="T76" i="33" s="1"/>
  <c r="S65" i="33"/>
  <c r="S76" i="33" s="1"/>
  <c r="R65" i="33"/>
  <c r="Q65" i="33"/>
  <c r="P65" i="33"/>
  <c r="P76" i="33" s="1"/>
  <c r="O65" i="33"/>
  <c r="O76" i="33" s="1"/>
  <c r="N65" i="33"/>
  <c r="N76" i="33" s="1"/>
  <c r="M65" i="33"/>
  <c r="L65" i="33"/>
  <c r="L76" i="33" s="1"/>
  <c r="K65" i="33"/>
  <c r="K76" i="33" s="1"/>
  <c r="J65" i="33"/>
  <c r="J76" i="33" s="1"/>
  <c r="I65" i="33"/>
  <c r="H65" i="33"/>
  <c r="H76" i="33" s="1"/>
  <c r="G65" i="33"/>
  <c r="G76" i="33" s="1"/>
  <c r="F65" i="33"/>
  <c r="F76" i="33" s="1"/>
  <c r="E65" i="33"/>
  <c r="E76" i="33" s="1"/>
  <c r="E60" i="33"/>
  <c r="BB26" i="33"/>
  <c r="AX26" i="33"/>
  <c r="Z26" i="33"/>
  <c r="Z28" i="33" s="1"/>
  <c r="BD25" i="33"/>
  <c r="BD26" i="33" s="1"/>
  <c r="BC25" i="33"/>
  <c r="BC26" i="33" s="1"/>
  <c r="BB25" i="33"/>
  <c r="BA25" i="33"/>
  <c r="BA26" i="33" s="1"/>
  <c r="AZ25" i="33"/>
  <c r="AZ26" i="33" s="1"/>
  <c r="AY25" i="33"/>
  <c r="AY26" i="33" s="1"/>
  <c r="AX25" i="33"/>
  <c r="AT25" i="33"/>
  <c r="AQ25" i="33"/>
  <c r="AQ26" i="33" s="1"/>
  <c r="AP25" i="33"/>
  <c r="AP26" i="33" s="1"/>
  <c r="AP28" i="33" s="1"/>
  <c r="AL25" i="33"/>
  <c r="AI25" i="33"/>
  <c r="AI26" i="33" s="1"/>
  <c r="AH25" i="33"/>
  <c r="AH26" i="33" s="1"/>
  <c r="AD25" i="33"/>
  <c r="AA25" i="33"/>
  <c r="AA26" i="33" s="1"/>
  <c r="Z25" i="33"/>
  <c r="V25" i="33"/>
  <c r="S25" i="33"/>
  <c r="S26" i="33" s="1"/>
  <c r="R25" i="33"/>
  <c r="R26" i="33" s="1"/>
  <c r="N25" i="33"/>
  <c r="K25" i="33"/>
  <c r="AU25" i="33"/>
  <c r="AU26" i="33" s="1"/>
  <c r="AS25" i="33"/>
  <c r="AN25" i="33"/>
  <c r="AM25" i="33"/>
  <c r="AM26" i="33" s="1"/>
  <c r="AF25" i="33"/>
  <c r="AE25" i="33"/>
  <c r="AE26" i="33" s="1"/>
  <c r="AB25" i="33"/>
  <c r="Y25" i="33"/>
  <c r="W25" i="33"/>
  <c r="W26" i="33" s="1"/>
  <c r="T25" i="33"/>
  <c r="O25" i="33"/>
  <c r="O26" i="33" s="1"/>
  <c r="M25" i="33"/>
  <c r="H25" i="33"/>
  <c r="G25" i="33"/>
  <c r="AW18" i="33"/>
  <c r="AV18" i="33"/>
  <c r="AU18" i="33"/>
  <c r="AT18" i="33"/>
  <c r="AT26" i="33" s="1"/>
  <c r="AS18" i="33"/>
  <c r="AR18" i="33"/>
  <c r="AQ18" i="33"/>
  <c r="AP18" i="33"/>
  <c r="AO18" i="33"/>
  <c r="AN18" i="33"/>
  <c r="AM18" i="33"/>
  <c r="AL18" i="33"/>
  <c r="AL26" i="33" s="1"/>
  <c r="AK18" i="33"/>
  <c r="AJ18" i="33"/>
  <c r="AI18" i="33"/>
  <c r="AH18" i="33"/>
  <c r="AG18" i="33"/>
  <c r="AF18" i="33"/>
  <c r="AE18" i="33"/>
  <c r="AD18" i="33"/>
  <c r="AD26" i="33" s="1"/>
  <c r="AC18" i="33"/>
  <c r="AB18" i="33"/>
  <c r="AA18" i="33"/>
  <c r="Z18" i="33"/>
  <c r="Y18" i="33"/>
  <c r="X18" i="33"/>
  <c r="W18" i="33"/>
  <c r="V18" i="33"/>
  <c r="V26" i="33" s="1"/>
  <c r="U18" i="33"/>
  <c r="T18" i="33"/>
  <c r="S18" i="33"/>
  <c r="R18" i="33"/>
  <c r="Q18" i="33"/>
  <c r="P18" i="33"/>
  <c r="O18" i="33"/>
  <c r="N18" i="33"/>
  <c r="N26" i="33" s="1"/>
  <c r="M18" i="33"/>
  <c r="L18" i="33"/>
  <c r="K18" i="33"/>
  <c r="J18" i="33"/>
  <c r="I18" i="33"/>
  <c r="H18" i="33"/>
  <c r="G18" i="33"/>
  <c r="F18" i="33"/>
  <c r="E18" i="33"/>
  <c r="C30" i="29"/>
  <c r="F20" i="31"/>
  <c r="G20" i="31"/>
  <c r="H20" i="31"/>
  <c r="I20" i="31"/>
  <c r="J20" i="31"/>
  <c r="K20" i="31"/>
  <c r="L20" i="31"/>
  <c r="M20" i="31"/>
  <c r="N20" i="31"/>
  <c r="O20" i="31"/>
  <c r="P20" i="31"/>
  <c r="Q20" i="31"/>
  <c r="R20" i="31"/>
  <c r="S20" i="31"/>
  <c r="T20" i="31"/>
  <c r="U20" i="31"/>
  <c r="V20" i="31"/>
  <c r="W20" i="31"/>
  <c r="X20" i="31"/>
  <c r="Y20" i="31"/>
  <c r="Z20" i="31"/>
  <c r="AA20" i="31"/>
  <c r="AB20" i="31"/>
  <c r="AC20" i="31"/>
  <c r="AD20" i="31"/>
  <c r="AE20" i="31"/>
  <c r="AF20" i="31"/>
  <c r="AG20" i="31"/>
  <c r="AH20" i="31"/>
  <c r="AI20" i="31"/>
  <c r="AJ20" i="31"/>
  <c r="AK20" i="31"/>
  <c r="AL20" i="31"/>
  <c r="AM20" i="31"/>
  <c r="AN20" i="31"/>
  <c r="AO20" i="31"/>
  <c r="AP20" i="31"/>
  <c r="AQ20" i="31"/>
  <c r="AR20" i="31"/>
  <c r="AS20" i="31"/>
  <c r="AT20" i="31"/>
  <c r="AU20" i="31"/>
  <c r="AV20" i="31"/>
  <c r="AW20" i="31"/>
  <c r="E20" i="31"/>
  <c r="E19" i="31"/>
  <c r="G26" i="33" l="1"/>
  <c r="K26" i="33"/>
  <c r="J26" i="33"/>
  <c r="J28" i="33" s="1"/>
  <c r="AV35" i="33" s="1"/>
  <c r="F26" i="33"/>
  <c r="F28" i="33" s="1"/>
  <c r="F29" i="33" s="1"/>
  <c r="H26" i="33"/>
  <c r="H28" i="33" s="1"/>
  <c r="P26" i="33"/>
  <c r="X26" i="33"/>
  <c r="AB26" i="33"/>
  <c r="AJ26" i="33"/>
  <c r="AJ28" i="33" s="1"/>
  <c r="AJ29" i="33" s="1"/>
  <c r="AN26" i="33"/>
  <c r="AR26" i="33"/>
  <c r="AV26" i="33"/>
  <c r="L26" i="33"/>
  <c r="L28" i="33" s="1"/>
  <c r="L29" i="33" s="1"/>
  <c r="T26" i="33"/>
  <c r="AF26" i="33"/>
  <c r="E25" i="33"/>
  <c r="E26" i="33" s="1"/>
  <c r="O29" i="33"/>
  <c r="O28" i="33"/>
  <c r="AE28" i="33"/>
  <c r="AU28" i="33"/>
  <c r="AU29" i="33" s="1"/>
  <c r="V28" i="33"/>
  <c r="V29" i="33" s="1"/>
  <c r="AT28" i="33"/>
  <c r="AT29" i="33" s="1"/>
  <c r="AI28" i="33"/>
  <c r="AZ35" i="33"/>
  <c r="AJ35" i="33"/>
  <c r="X35" i="33"/>
  <c r="T35" i="33"/>
  <c r="AX35" i="33"/>
  <c r="AP35" i="33"/>
  <c r="R35" i="33"/>
  <c r="BC35" i="33"/>
  <c r="AQ35" i="33"/>
  <c r="AM35" i="33"/>
  <c r="AA35" i="33"/>
  <c r="W35" i="33"/>
  <c r="K35" i="33"/>
  <c r="BB35" i="33"/>
  <c r="AD35" i="33"/>
  <c r="V35" i="33"/>
  <c r="Y35" i="33"/>
  <c r="AW35" i="33"/>
  <c r="M35" i="33"/>
  <c r="BA35" i="33"/>
  <c r="AG35" i="33"/>
  <c r="AC35" i="33"/>
  <c r="G28" i="33"/>
  <c r="G29" i="33" s="1"/>
  <c r="W28" i="33"/>
  <c r="W29" i="33" s="1"/>
  <c r="AM28" i="33"/>
  <c r="S29" i="33"/>
  <c r="S28" i="33"/>
  <c r="BA51" i="33"/>
  <c r="AW51" i="33"/>
  <c r="AS51" i="33"/>
  <c r="AO51" i="33"/>
  <c r="AK51" i="33"/>
  <c r="AG51" i="33"/>
  <c r="AC51" i="33"/>
  <c r="AZ51" i="33"/>
  <c r="AU51" i="33"/>
  <c r="AP51" i="33"/>
  <c r="AJ51" i="33"/>
  <c r="AE51" i="33"/>
  <c r="AY51" i="33"/>
  <c r="AR51" i="33"/>
  <c r="AL51" i="33"/>
  <c r="AD51" i="33"/>
  <c r="BC51" i="33"/>
  <c r="AN51" i="33"/>
  <c r="AA51" i="33"/>
  <c r="BD51" i="33"/>
  <c r="AX51" i="33"/>
  <c r="AQ51" i="33"/>
  <c r="AI51" i="33"/>
  <c r="AB51" i="33"/>
  <c r="AV51" i="33"/>
  <c r="AH51" i="33"/>
  <c r="AT51" i="33"/>
  <c r="AF51" i="33"/>
  <c r="BB51" i="33"/>
  <c r="AM51" i="33"/>
  <c r="N28" i="33"/>
  <c r="AD28" i="33"/>
  <c r="AL28" i="33"/>
  <c r="K28" i="33"/>
  <c r="AQ28" i="33"/>
  <c r="AA28" i="33"/>
  <c r="P28" i="33"/>
  <c r="P29" i="33" s="1"/>
  <c r="X28" i="33"/>
  <c r="X29" i="33" s="1"/>
  <c r="AF28" i="33"/>
  <c r="AN28" i="33"/>
  <c r="AN29" i="33" s="1"/>
  <c r="AV28" i="33"/>
  <c r="AV29" i="33" s="1"/>
  <c r="J29" i="33"/>
  <c r="Z29" i="33"/>
  <c r="AP29" i="33"/>
  <c r="C9" i="33"/>
  <c r="M26" i="33"/>
  <c r="U26" i="33"/>
  <c r="AC26" i="33"/>
  <c r="AG26" i="33"/>
  <c r="AK26" i="33"/>
  <c r="AO26" i="33"/>
  <c r="AS26" i="33"/>
  <c r="AW26" i="33"/>
  <c r="R28" i="33"/>
  <c r="AH28" i="33"/>
  <c r="AH29" i="33" s="1"/>
  <c r="T28" i="33"/>
  <c r="AB28" i="33"/>
  <c r="AB29" i="33" s="1"/>
  <c r="AR28" i="33"/>
  <c r="AR29" i="33" s="1"/>
  <c r="I26" i="33"/>
  <c r="Q26" i="33"/>
  <c r="Y26" i="33"/>
  <c r="I76" i="33"/>
  <c r="M76" i="33"/>
  <c r="Q76" i="33"/>
  <c r="Y76" i="33"/>
  <c r="AC76" i="33"/>
  <c r="AG76" i="33"/>
  <c r="AO76" i="33"/>
  <c r="AS76" i="33"/>
  <c r="AW76" i="33"/>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U18" i="31"/>
  <c r="AT18" i="31"/>
  <c r="AS18" i="31"/>
  <c r="AS26" i="31" s="1"/>
  <c r="AR18" i="31"/>
  <c r="AQ18" i="31"/>
  <c r="AP18" i="31"/>
  <c r="AO18" i="31"/>
  <c r="AO26" i="31" s="1"/>
  <c r="AN18" i="31"/>
  <c r="AM18" i="31"/>
  <c r="AL18" i="31"/>
  <c r="AK18" i="31"/>
  <c r="AK26" i="31" s="1"/>
  <c r="AJ18" i="31"/>
  <c r="AI18" i="31"/>
  <c r="AH18" i="31"/>
  <c r="AG18" i="31"/>
  <c r="AG26" i="31" s="1"/>
  <c r="AF18" i="31"/>
  <c r="AE18" i="31"/>
  <c r="AD18" i="31"/>
  <c r="AC18" i="31"/>
  <c r="AC26" i="31" s="1"/>
  <c r="AB18" i="31"/>
  <c r="AA18" i="31"/>
  <c r="Z18" i="31"/>
  <c r="Y18" i="31"/>
  <c r="X18" i="31"/>
  <c r="W18" i="31"/>
  <c r="V18" i="31"/>
  <c r="U18" i="31"/>
  <c r="U26" i="31" s="1"/>
  <c r="T18" i="31"/>
  <c r="S18" i="31"/>
  <c r="R18" i="31"/>
  <c r="Q18" i="31"/>
  <c r="Q26" i="31" s="1"/>
  <c r="P18" i="31"/>
  <c r="O18" i="31"/>
  <c r="N18" i="31"/>
  <c r="M18" i="31"/>
  <c r="M26" i="31" s="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AN35" i="33" l="1"/>
  <c r="U35" i="33"/>
  <c r="AS35" i="33"/>
  <c r="AO35" i="33"/>
  <c r="AL35" i="33"/>
  <c r="O35" i="33"/>
  <c r="AE35" i="33"/>
  <c r="AU35" i="33"/>
  <c r="Z35" i="33"/>
  <c r="L35" i="33"/>
  <c r="AB35" i="33"/>
  <c r="AR35" i="33"/>
  <c r="AK35" i="33"/>
  <c r="Q35" i="33"/>
  <c r="N35" i="33"/>
  <c r="AT35" i="33"/>
  <c r="S35" i="33"/>
  <c r="AI35" i="33"/>
  <c r="AY35" i="33"/>
  <c r="AH35" i="33"/>
  <c r="P35" i="33"/>
  <c r="AF35" i="33"/>
  <c r="I26" i="31"/>
  <c r="Q28" i="33"/>
  <c r="Q29" i="33" s="1"/>
  <c r="AZ33" i="33"/>
  <c r="AV33" i="33"/>
  <c r="AR33" i="33"/>
  <c r="AN33" i="33"/>
  <c r="AJ33" i="33"/>
  <c r="AF33" i="33"/>
  <c r="AB33" i="33"/>
  <c r="X33" i="33"/>
  <c r="T33" i="33"/>
  <c r="P33" i="33"/>
  <c r="L33" i="33"/>
  <c r="AT33" i="33"/>
  <c r="AL33" i="33"/>
  <c r="AD33" i="33"/>
  <c r="V33" i="33"/>
  <c r="N33" i="33"/>
  <c r="AY33" i="33"/>
  <c r="AU33" i="33"/>
  <c r="AQ33" i="33"/>
  <c r="AM33" i="33"/>
  <c r="AI33" i="33"/>
  <c r="AE33" i="33"/>
  <c r="AA33" i="33"/>
  <c r="W33" i="33"/>
  <c r="S33" i="33"/>
  <c r="O33" i="33"/>
  <c r="K33" i="33"/>
  <c r="AX33" i="33"/>
  <c r="AP33" i="33"/>
  <c r="AH33" i="33"/>
  <c r="Z33" i="33"/>
  <c r="R33" i="33"/>
  <c r="J33" i="33"/>
  <c r="AW33" i="33"/>
  <c r="AG33" i="33"/>
  <c r="Q33" i="33"/>
  <c r="AO33" i="33"/>
  <c r="I33" i="33"/>
  <c r="AK33" i="33"/>
  <c r="AS33" i="33"/>
  <c r="AC33" i="33"/>
  <c r="M33" i="33"/>
  <c r="Y33" i="33"/>
  <c r="BA33" i="33"/>
  <c r="U33" i="33"/>
  <c r="BD52" i="33"/>
  <c r="AZ52" i="33"/>
  <c r="AV52" i="33"/>
  <c r="AR52" i="33"/>
  <c r="AN52" i="33"/>
  <c r="AJ52" i="33"/>
  <c r="AF52" i="33"/>
  <c r="AB52" i="33"/>
  <c r="BC52" i="33"/>
  <c r="AX52" i="33"/>
  <c r="AS52" i="33"/>
  <c r="AM52" i="33"/>
  <c r="AH52" i="33"/>
  <c r="AC52" i="33"/>
  <c r="AY52" i="33"/>
  <c r="AQ52" i="33"/>
  <c r="AK52" i="33"/>
  <c r="AD52" i="33"/>
  <c r="BB52" i="33"/>
  <c r="AO52" i="33"/>
  <c r="AW52" i="33"/>
  <c r="AP52" i="33"/>
  <c r="AI52" i="33"/>
  <c r="AU52" i="33"/>
  <c r="AG52" i="33"/>
  <c r="AT52" i="33"/>
  <c r="AE52" i="33"/>
  <c r="AL52" i="33"/>
  <c r="BA52" i="33"/>
  <c r="BC55" i="33"/>
  <c r="AY55" i="33"/>
  <c r="AU55" i="33"/>
  <c r="AQ55" i="33"/>
  <c r="AM55" i="33"/>
  <c r="AI55" i="33"/>
  <c r="AE55" i="33"/>
  <c r="BB55" i="33"/>
  <c r="AX55" i="33"/>
  <c r="AT55" i="33"/>
  <c r="AP55" i="33"/>
  <c r="AL55" i="33"/>
  <c r="AH55" i="33"/>
  <c r="AZ55" i="33"/>
  <c r="AR55" i="33"/>
  <c r="AJ55" i="33"/>
  <c r="BA55" i="33"/>
  <c r="AO55" i="33"/>
  <c r="AF55" i="33"/>
  <c r="AV55" i="33"/>
  <c r="AW55" i="33"/>
  <c r="AN55" i="33"/>
  <c r="AK55" i="33"/>
  <c r="AG55" i="33"/>
  <c r="BD55" i="33"/>
  <c r="AS55" i="33"/>
  <c r="H29" i="33"/>
  <c r="AC28" i="33"/>
  <c r="E28" i="33"/>
  <c r="E29" i="33" s="1"/>
  <c r="BB57" i="33"/>
  <c r="AX57" i="33"/>
  <c r="AT57" i="33"/>
  <c r="AP57" i="33"/>
  <c r="AL57" i="33"/>
  <c r="AH57" i="33"/>
  <c r="BA57" i="33"/>
  <c r="AW57" i="33"/>
  <c r="AS57" i="33"/>
  <c r="AO57" i="33"/>
  <c r="AK57" i="33"/>
  <c r="AG57" i="33"/>
  <c r="AY57" i="33"/>
  <c r="AQ57" i="33"/>
  <c r="AI57" i="33"/>
  <c r="BD57" i="33"/>
  <c r="AU57" i="33"/>
  <c r="AJ57" i="33"/>
  <c r="AN57" i="33"/>
  <c r="BC57" i="33"/>
  <c r="AR57" i="33"/>
  <c r="AZ57" i="33"/>
  <c r="AV57" i="33"/>
  <c r="AM57" i="33"/>
  <c r="AA29" i="33"/>
  <c r="AD29" i="33"/>
  <c r="BB56" i="33"/>
  <c r="AX56" i="33"/>
  <c r="AT56" i="33"/>
  <c r="AP56" i="33"/>
  <c r="AL56" i="33"/>
  <c r="AH56" i="33"/>
  <c r="BA56" i="33"/>
  <c r="AW56" i="33"/>
  <c r="AS56" i="33"/>
  <c r="AO56" i="33"/>
  <c r="AK56" i="33"/>
  <c r="AG56" i="33"/>
  <c r="AY56" i="33"/>
  <c r="AQ56" i="33"/>
  <c r="AI56" i="33"/>
  <c r="AV56" i="33"/>
  <c r="AM56" i="33"/>
  <c r="AR56" i="33"/>
  <c r="BD56" i="33"/>
  <c r="AU56" i="33"/>
  <c r="AJ56" i="33"/>
  <c r="BC56" i="33"/>
  <c r="AF56" i="33"/>
  <c r="AZ56" i="33"/>
  <c r="AN56" i="33"/>
  <c r="BD53" i="33"/>
  <c r="AZ53" i="33"/>
  <c r="AV53" i="33"/>
  <c r="AR53" i="33"/>
  <c r="AN53" i="33"/>
  <c r="AJ53" i="33"/>
  <c r="AF53" i="33"/>
  <c r="BC53" i="33"/>
  <c r="AY53" i="33"/>
  <c r="AW53" i="33"/>
  <c r="AQ53" i="33"/>
  <c r="AL53" i="33"/>
  <c r="AG53" i="33"/>
  <c r="BA53" i="33"/>
  <c r="AS53" i="33"/>
  <c r="AK53" i="33"/>
  <c r="AD53" i="33"/>
  <c r="AO53" i="33"/>
  <c r="AX53" i="33"/>
  <c r="AP53" i="33"/>
  <c r="AI53" i="33"/>
  <c r="AC53" i="33"/>
  <c r="AU53" i="33"/>
  <c r="AH53" i="33"/>
  <c r="AT53" i="33"/>
  <c r="BB53" i="33"/>
  <c r="AM53" i="33"/>
  <c r="AE53" i="33"/>
  <c r="BD37" i="33"/>
  <c r="AZ37" i="33"/>
  <c r="AV37" i="33"/>
  <c r="AR37" i="33"/>
  <c r="AN37" i="33"/>
  <c r="AJ37" i="33"/>
  <c r="AF37" i="33"/>
  <c r="AB37" i="33"/>
  <c r="X37" i="33"/>
  <c r="T37" i="33"/>
  <c r="P37" i="33"/>
  <c r="BB37" i="33"/>
  <c r="AW37" i="33"/>
  <c r="AQ37" i="33"/>
  <c r="AL37" i="33"/>
  <c r="AG37" i="33"/>
  <c r="AA37" i="33"/>
  <c r="V37" i="33"/>
  <c r="Q37" i="33"/>
  <c r="AT37" i="33"/>
  <c r="AI37" i="33"/>
  <c r="Y37" i="33"/>
  <c r="BA37" i="33"/>
  <c r="AU37" i="33"/>
  <c r="AP37" i="33"/>
  <c r="AK37" i="33"/>
  <c r="AE37" i="33"/>
  <c r="Z37" i="33"/>
  <c r="U37" i="33"/>
  <c r="O37" i="33"/>
  <c r="AY37" i="33"/>
  <c r="AO37" i="33"/>
  <c r="AD37" i="33"/>
  <c r="S37" i="33"/>
  <c r="N37" i="33"/>
  <c r="AM37" i="33"/>
  <c r="R37" i="33"/>
  <c r="AC37" i="33"/>
  <c r="W37" i="33"/>
  <c r="BC37" i="33"/>
  <c r="AH37" i="33"/>
  <c r="M37" i="33"/>
  <c r="AX37" i="33"/>
  <c r="AS37" i="33"/>
  <c r="BD59" i="33"/>
  <c r="AZ59" i="33"/>
  <c r="AV59" i="33"/>
  <c r="AR59" i="33"/>
  <c r="AN59" i="33"/>
  <c r="AJ59" i="33"/>
  <c r="BC59" i="33"/>
  <c r="AX59" i="33"/>
  <c r="AS59" i="33"/>
  <c r="AM59" i="33"/>
  <c r="BB59" i="33"/>
  <c r="AW59" i="33"/>
  <c r="AQ59" i="33"/>
  <c r="AL59" i="33"/>
  <c r="AT59" i="33"/>
  <c r="AI59" i="33"/>
  <c r="BA59" i="33"/>
  <c r="AO59" i="33"/>
  <c r="AU59" i="33"/>
  <c r="AY59" i="33"/>
  <c r="AK59" i="33"/>
  <c r="AP59" i="33"/>
  <c r="AO28" i="33"/>
  <c r="U28" i="33"/>
  <c r="U29" i="33"/>
  <c r="AF29" i="33"/>
  <c r="BC39" i="33"/>
  <c r="AY39" i="33"/>
  <c r="AU39" i="33"/>
  <c r="AQ39" i="33"/>
  <c r="AM39" i="33"/>
  <c r="AI39" i="33"/>
  <c r="AE39" i="33"/>
  <c r="AA39" i="33"/>
  <c r="W39" i="33"/>
  <c r="S39" i="33"/>
  <c r="O39" i="33"/>
  <c r="BB39" i="33"/>
  <c r="AW39" i="33"/>
  <c r="AR39" i="33"/>
  <c r="AL39" i="33"/>
  <c r="AG39" i="33"/>
  <c r="AB39" i="33"/>
  <c r="V39" i="33"/>
  <c r="Q39" i="33"/>
  <c r="AT39" i="33"/>
  <c r="AJ39" i="33"/>
  <c r="Y39" i="33"/>
  <c r="BA39" i="33"/>
  <c r="AV39" i="33"/>
  <c r="AP39" i="33"/>
  <c r="AK39" i="33"/>
  <c r="AF39" i="33"/>
  <c r="Z39" i="33"/>
  <c r="U39" i="33"/>
  <c r="P39" i="33"/>
  <c r="AZ39" i="33"/>
  <c r="AO39" i="33"/>
  <c r="AD39" i="33"/>
  <c r="T39" i="33"/>
  <c r="AN39" i="33"/>
  <c r="R39" i="33"/>
  <c r="AC39" i="33"/>
  <c r="X39" i="33"/>
  <c r="BD39" i="33"/>
  <c r="AH39" i="33"/>
  <c r="AX39" i="33"/>
  <c r="AS39" i="33"/>
  <c r="AM29" i="33"/>
  <c r="AE29" i="33"/>
  <c r="BD45" i="33"/>
  <c r="AZ45" i="33"/>
  <c r="AV45" i="33"/>
  <c r="AR45" i="33"/>
  <c r="AN45" i="33"/>
  <c r="AJ45" i="33"/>
  <c r="AF45" i="33"/>
  <c r="AB45" i="33"/>
  <c r="X45" i="33"/>
  <c r="BC45" i="33"/>
  <c r="AX45" i="33"/>
  <c r="AS45" i="33"/>
  <c r="AM45" i="33"/>
  <c r="AH45" i="33"/>
  <c r="AC45" i="33"/>
  <c r="W45" i="33"/>
  <c r="BB45" i="33"/>
  <c r="AU45" i="33"/>
  <c r="AO45" i="33"/>
  <c r="AG45" i="33"/>
  <c r="Z45" i="33"/>
  <c r="AQ45" i="33"/>
  <c r="AD45" i="33"/>
  <c r="BA45" i="33"/>
  <c r="AT45" i="33"/>
  <c r="AL45" i="33"/>
  <c r="AE45" i="33"/>
  <c r="Y45" i="33"/>
  <c r="AY45" i="33"/>
  <c r="AK45" i="33"/>
  <c r="V45" i="33"/>
  <c r="AP45" i="33"/>
  <c r="AA45" i="33"/>
  <c r="U45" i="33"/>
  <c r="AI45" i="33"/>
  <c r="AW45" i="33"/>
  <c r="AW28" i="33"/>
  <c r="AG28" i="33"/>
  <c r="AG29" i="33"/>
  <c r="BD36" i="33"/>
  <c r="AZ36" i="33"/>
  <c r="AV36" i="33"/>
  <c r="AR36" i="33"/>
  <c r="AN36" i="33"/>
  <c r="AJ36" i="33"/>
  <c r="AF36" i="33"/>
  <c r="AB36" i="33"/>
  <c r="X36" i="33"/>
  <c r="T36" i="33"/>
  <c r="P36" i="33"/>
  <c r="L36" i="33"/>
  <c r="BB36" i="33"/>
  <c r="AT36" i="33"/>
  <c r="AL36" i="33"/>
  <c r="AD36" i="33"/>
  <c r="V36" i="33"/>
  <c r="N36" i="33"/>
  <c r="BC36" i="33"/>
  <c r="AY36" i="33"/>
  <c r="AU36" i="33"/>
  <c r="AQ36" i="33"/>
  <c r="AM36" i="33"/>
  <c r="AI36" i="33"/>
  <c r="AE36" i="33"/>
  <c r="AA36" i="33"/>
  <c r="W36" i="33"/>
  <c r="S36" i="33"/>
  <c r="O36" i="33"/>
  <c r="AX36" i="33"/>
  <c r="AP36" i="33"/>
  <c r="AH36" i="33"/>
  <c r="Z36" i="33"/>
  <c r="R36" i="33"/>
  <c r="AS36" i="33"/>
  <c r="AC36" i="33"/>
  <c r="M36" i="33"/>
  <c r="AK36" i="33"/>
  <c r="AG36" i="33"/>
  <c r="AO36" i="33"/>
  <c r="Y36" i="33"/>
  <c r="BA36" i="33"/>
  <c r="U36" i="33"/>
  <c r="AW36" i="33"/>
  <c r="Q36" i="33"/>
  <c r="I28" i="33"/>
  <c r="T29" i="33"/>
  <c r="AS28" i="33"/>
  <c r="AS29" i="33" s="1"/>
  <c r="BB41" i="33"/>
  <c r="AX41" i="33"/>
  <c r="AT41" i="33"/>
  <c r="AP41" i="33"/>
  <c r="AL41" i="33"/>
  <c r="AH41" i="33"/>
  <c r="AD41" i="33"/>
  <c r="Z41" i="33"/>
  <c r="V41" i="33"/>
  <c r="R41" i="33"/>
  <c r="BA41" i="33"/>
  <c r="AV41" i="33"/>
  <c r="AQ41" i="33"/>
  <c r="AK41" i="33"/>
  <c r="AF41" i="33"/>
  <c r="AA41" i="33"/>
  <c r="U41" i="33"/>
  <c r="BD41" i="33"/>
  <c r="AS41" i="33"/>
  <c r="AI41" i="33"/>
  <c r="X41" i="33"/>
  <c r="AZ41" i="33"/>
  <c r="AU41" i="33"/>
  <c r="AO41" i="33"/>
  <c r="AJ41" i="33"/>
  <c r="AE41" i="33"/>
  <c r="Y41" i="33"/>
  <c r="T41" i="33"/>
  <c r="AY41" i="33"/>
  <c r="AN41" i="33"/>
  <c r="AC41" i="33"/>
  <c r="S41" i="33"/>
  <c r="AR41" i="33"/>
  <c r="W41" i="33"/>
  <c r="AG41" i="33"/>
  <c r="AB41" i="33"/>
  <c r="AM41" i="33"/>
  <c r="Q41" i="33"/>
  <c r="BC41" i="33"/>
  <c r="AW41" i="33"/>
  <c r="K29" i="33"/>
  <c r="AZ32" i="33"/>
  <c r="AV32" i="33"/>
  <c r="AR32" i="33"/>
  <c r="AN32" i="33"/>
  <c r="AJ32" i="33"/>
  <c r="AF32" i="33"/>
  <c r="AB32" i="33"/>
  <c r="X32" i="33"/>
  <c r="T32" i="33"/>
  <c r="P32" i="33"/>
  <c r="L32" i="33"/>
  <c r="H32" i="33"/>
  <c r="AX32" i="33"/>
  <c r="AP32" i="33"/>
  <c r="AH32" i="33"/>
  <c r="Z32" i="33"/>
  <c r="R32" i="33"/>
  <c r="J32" i="33"/>
  <c r="AY32" i="33"/>
  <c r="AU32" i="33"/>
  <c r="AQ32" i="33"/>
  <c r="AM32" i="33"/>
  <c r="AI32" i="33"/>
  <c r="AE32" i="33"/>
  <c r="AA32" i="33"/>
  <c r="W32" i="33"/>
  <c r="S32" i="33"/>
  <c r="O32" i="33"/>
  <c r="K32" i="33"/>
  <c r="AT32" i="33"/>
  <c r="AL32" i="33"/>
  <c r="AD32" i="33"/>
  <c r="V32" i="33"/>
  <c r="N32" i="33"/>
  <c r="AS32" i="33"/>
  <c r="AC32" i="33"/>
  <c r="M32" i="33"/>
  <c r="U32" i="33"/>
  <c r="AG32" i="33"/>
  <c r="AO32" i="33"/>
  <c r="Y32" i="33"/>
  <c r="I32" i="33"/>
  <c r="AK32" i="33"/>
  <c r="AW32" i="33"/>
  <c r="Q32" i="33"/>
  <c r="AV31" i="33"/>
  <c r="AR31" i="33"/>
  <c r="AN31" i="33"/>
  <c r="AJ31" i="33"/>
  <c r="AF31" i="33"/>
  <c r="AB31" i="33"/>
  <c r="X31" i="33"/>
  <c r="T31" i="33"/>
  <c r="P31" i="33"/>
  <c r="L31" i="33"/>
  <c r="H31" i="33"/>
  <c r="AY31" i="33"/>
  <c r="AU31" i="33"/>
  <c r="AQ31" i="33"/>
  <c r="AM31" i="33"/>
  <c r="AI31" i="33"/>
  <c r="AE31" i="33"/>
  <c r="AA31" i="33"/>
  <c r="W31" i="33"/>
  <c r="S31" i="33"/>
  <c r="O31" i="33"/>
  <c r="K31" i="33"/>
  <c r="G31" i="33"/>
  <c r="AT31" i="33"/>
  <c r="AL31" i="33"/>
  <c r="AD31" i="33"/>
  <c r="V31" i="33"/>
  <c r="N31" i="33"/>
  <c r="AP31" i="33"/>
  <c r="Z31" i="33"/>
  <c r="J31" i="33"/>
  <c r="AW31" i="33"/>
  <c r="AG31" i="33"/>
  <c r="Q31" i="33"/>
  <c r="AS31" i="33"/>
  <c r="AK31" i="33"/>
  <c r="AC31" i="33"/>
  <c r="U31" i="33"/>
  <c r="M31" i="33"/>
  <c r="AX31" i="33"/>
  <c r="AH31" i="33"/>
  <c r="R31" i="33"/>
  <c r="AO31" i="33"/>
  <c r="Y31" i="33"/>
  <c r="I31" i="33"/>
  <c r="Y28" i="33"/>
  <c r="Y29" i="33" s="1"/>
  <c r="BA43" i="33"/>
  <c r="AW43" i="33"/>
  <c r="AS43" i="33"/>
  <c r="AO43" i="33"/>
  <c r="AK43" i="33"/>
  <c r="BB43" i="33"/>
  <c r="AV43" i="33"/>
  <c r="AQ43" i="33"/>
  <c r="AL43" i="33"/>
  <c r="AG43" i="33"/>
  <c r="AC43" i="33"/>
  <c r="Y43" i="33"/>
  <c r="U43" i="33"/>
  <c r="BD43" i="33"/>
  <c r="AX43" i="33"/>
  <c r="AP43" i="33"/>
  <c r="AI43" i="33"/>
  <c r="AD43" i="33"/>
  <c r="X43" i="33"/>
  <c r="S43" i="33"/>
  <c r="AT43" i="33"/>
  <c r="AF43" i="33"/>
  <c r="V43" i="33"/>
  <c r="BC43" i="33"/>
  <c r="AU43" i="33"/>
  <c r="AN43" i="33"/>
  <c r="AH43" i="33"/>
  <c r="AB43" i="33"/>
  <c r="W43" i="33"/>
  <c r="AZ43" i="33"/>
  <c r="AM43" i="33"/>
  <c r="AA43" i="33"/>
  <c r="AE43" i="33"/>
  <c r="AR43" i="33"/>
  <c r="AJ43" i="33"/>
  <c r="AY43" i="33"/>
  <c r="Z43" i="33"/>
  <c r="T43" i="33"/>
  <c r="AK28" i="33"/>
  <c r="AK29" i="33" s="1"/>
  <c r="M28" i="33"/>
  <c r="M29" i="33" s="1"/>
  <c r="BB49" i="33"/>
  <c r="AX49" i="33"/>
  <c r="AT49" i="33"/>
  <c r="AP49" i="33"/>
  <c r="AL49" i="33"/>
  <c r="AH49" i="33"/>
  <c r="AD49" i="33"/>
  <c r="Z49" i="33"/>
  <c r="BC49" i="33"/>
  <c r="AW49" i="33"/>
  <c r="AR49" i="33"/>
  <c r="AM49" i="33"/>
  <c r="AG49" i="33"/>
  <c r="AB49" i="33"/>
  <c r="BD49" i="33"/>
  <c r="AV49" i="33"/>
  <c r="AO49" i="33"/>
  <c r="AI49" i="33"/>
  <c r="AA49" i="33"/>
  <c r="AS49" i="33"/>
  <c r="AE49" i="33"/>
  <c r="BA49" i="33"/>
  <c r="AU49" i="33"/>
  <c r="AN49" i="33"/>
  <c r="AF49" i="33"/>
  <c r="Y49" i="33"/>
  <c r="AZ49" i="33"/>
  <c r="AK49" i="33"/>
  <c r="AY49" i="33"/>
  <c r="AJ49" i="33"/>
  <c r="AQ49" i="33"/>
  <c r="AC49" i="33"/>
  <c r="R29" i="33"/>
  <c r="AQ29" i="33"/>
  <c r="AL29" i="33"/>
  <c r="N29" i="33"/>
  <c r="BD44" i="33"/>
  <c r="AZ44" i="33"/>
  <c r="AV44" i="33"/>
  <c r="AR44" i="33"/>
  <c r="AN44" i="33"/>
  <c r="AJ44" i="33"/>
  <c r="AF44" i="33"/>
  <c r="AB44" i="33"/>
  <c r="X44" i="33"/>
  <c r="T44" i="33"/>
  <c r="BB44" i="33"/>
  <c r="AW44" i="33"/>
  <c r="AQ44" i="33"/>
  <c r="AL44" i="33"/>
  <c r="AG44" i="33"/>
  <c r="AA44" i="33"/>
  <c r="V44" i="33"/>
  <c r="BC44" i="33"/>
  <c r="AU44" i="33"/>
  <c r="AO44" i="33"/>
  <c r="AH44" i="33"/>
  <c r="Z44" i="33"/>
  <c r="AY44" i="33"/>
  <c r="AK44" i="33"/>
  <c r="W44" i="33"/>
  <c r="BA44" i="33"/>
  <c r="AT44" i="33"/>
  <c r="AM44" i="33"/>
  <c r="AE44" i="33"/>
  <c r="Y44" i="33"/>
  <c r="AS44" i="33"/>
  <c r="AD44" i="33"/>
  <c r="AX44" i="33"/>
  <c r="U44" i="33"/>
  <c r="AP44" i="33"/>
  <c r="AI44" i="33"/>
  <c r="AC44" i="33"/>
  <c r="BB48" i="33"/>
  <c r="AX48" i="33"/>
  <c r="AT48" i="33"/>
  <c r="AP48" i="33"/>
  <c r="AL48" i="33"/>
  <c r="AH48" i="33"/>
  <c r="AD48" i="33"/>
  <c r="Z48" i="33"/>
  <c r="BC48" i="33"/>
  <c r="AW48" i="33"/>
  <c r="AR48" i="33"/>
  <c r="AM48" i="33"/>
  <c r="AG48" i="33"/>
  <c r="AB48" i="33"/>
  <c r="AZ48" i="33"/>
  <c r="AS48" i="33"/>
  <c r="AK48" i="33"/>
  <c r="AE48" i="33"/>
  <c r="X48" i="33"/>
  <c r="AV48" i="33"/>
  <c r="AA48" i="33"/>
  <c r="AY48" i="33"/>
  <c r="AQ48" i="33"/>
  <c r="AJ48" i="33"/>
  <c r="AC48" i="33"/>
  <c r="BD48" i="33"/>
  <c r="AO48" i="33"/>
  <c r="AI48" i="33"/>
  <c r="BA48" i="33"/>
  <c r="Y48" i="33"/>
  <c r="AN48" i="33"/>
  <c r="AF48" i="33"/>
  <c r="AU48" i="33"/>
  <c r="AI29" i="33"/>
  <c r="BC47" i="33"/>
  <c r="AY47" i="33"/>
  <c r="AU47" i="33"/>
  <c r="AQ47" i="33"/>
  <c r="AM47" i="33"/>
  <c r="AI47" i="33"/>
  <c r="AE47" i="33"/>
  <c r="AA47" i="33"/>
  <c r="W47" i="33"/>
  <c r="BD47" i="33"/>
  <c r="AX47" i="33"/>
  <c r="AS47" i="33"/>
  <c r="AN47" i="33"/>
  <c r="AH47" i="33"/>
  <c r="AC47" i="33"/>
  <c r="X47" i="33"/>
  <c r="AW47" i="33"/>
  <c r="AP47" i="33"/>
  <c r="AJ47" i="33"/>
  <c r="AB47" i="33"/>
  <c r="AT47" i="33"/>
  <c r="AF47" i="33"/>
  <c r="BB47" i="33"/>
  <c r="AV47" i="33"/>
  <c r="AO47" i="33"/>
  <c r="AG47" i="33"/>
  <c r="Z47" i="33"/>
  <c r="BA47" i="33"/>
  <c r="AL47" i="33"/>
  <c r="Y47" i="33"/>
  <c r="AD47" i="33"/>
  <c r="AZ47" i="33"/>
  <c r="AR47" i="33"/>
  <c r="AK47" i="33"/>
  <c r="BB40" i="33"/>
  <c r="AX40" i="33"/>
  <c r="AT40" i="33"/>
  <c r="AP40" i="33"/>
  <c r="AL40" i="33"/>
  <c r="AH40" i="33"/>
  <c r="AD40" i="33"/>
  <c r="Z40" i="33"/>
  <c r="V40" i="33"/>
  <c r="R40" i="33"/>
  <c r="BD40" i="33"/>
  <c r="AY40" i="33"/>
  <c r="AS40" i="33"/>
  <c r="AN40" i="33"/>
  <c r="AI40" i="33"/>
  <c r="AC40" i="33"/>
  <c r="X40" i="33"/>
  <c r="S40" i="33"/>
  <c r="BA40" i="33"/>
  <c r="AK40" i="33"/>
  <c r="AA40" i="33"/>
  <c r="P40" i="33"/>
  <c r="BC40" i="33"/>
  <c r="AW40" i="33"/>
  <c r="AR40" i="33"/>
  <c r="AM40" i="33"/>
  <c r="AG40" i="33"/>
  <c r="AB40" i="33"/>
  <c r="W40" i="33"/>
  <c r="Q40" i="33"/>
  <c r="AV40" i="33"/>
  <c r="AQ40" i="33"/>
  <c r="AF40" i="33"/>
  <c r="U40" i="33"/>
  <c r="AO40" i="33"/>
  <c r="T40" i="33"/>
  <c r="AE40" i="33"/>
  <c r="Y40" i="33"/>
  <c r="AJ40" i="33"/>
  <c r="AZ40" i="33"/>
  <c r="AU40" i="33"/>
  <c r="G26" i="31"/>
  <c r="G28" i="31" s="1"/>
  <c r="G29" i="31" s="1"/>
  <c r="K26" i="31"/>
  <c r="O26" i="31"/>
  <c r="S26" i="31"/>
  <c r="S28" i="31" s="1"/>
  <c r="S29" i="31" s="1"/>
  <c r="W26" i="31"/>
  <c r="AA26" i="31"/>
  <c r="AE26" i="31"/>
  <c r="AI26" i="31"/>
  <c r="AI28" i="31" s="1"/>
  <c r="AI29" i="31" s="1"/>
  <c r="AM26" i="31"/>
  <c r="AM28" i="31" s="1"/>
  <c r="AM29" i="31" s="1"/>
  <c r="AQ26" i="31"/>
  <c r="AU26" i="31"/>
  <c r="P68" i="31"/>
  <c r="T68" i="31"/>
  <c r="AB68" i="31"/>
  <c r="AJ68" i="31"/>
  <c r="AV68" i="31"/>
  <c r="E68" i="31"/>
  <c r="I68" i="31"/>
  <c r="M68" i="31"/>
  <c r="Q68" i="31"/>
  <c r="U68" i="31"/>
  <c r="AC68" i="31"/>
  <c r="AG68" i="31"/>
  <c r="AK68" i="31"/>
  <c r="AO68" i="31"/>
  <c r="AS68" i="31"/>
  <c r="F68" i="31"/>
  <c r="J68" i="31"/>
  <c r="R68" i="31"/>
  <c r="V68" i="31"/>
  <c r="AH68" i="31"/>
  <c r="AL68" i="31"/>
  <c r="W68" i="31"/>
  <c r="AM68" i="31"/>
  <c r="AI68" i="31"/>
  <c r="AU68" i="31"/>
  <c r="AT68" i="31"/>
  <c r="S68" i="31"/>
  <c r="AE68" i="31"/>
  <c r="H26" i="31"/>
  <c r="H28" i="31" s="1"/>
  <c r="H29" i="31" s="1"/>
  <c r="L26" i="31"/>
  <c r="P26" i="31"/>
  <c r="P28" i="31" s="1"/>
  <c r="P29" i="31" s="1"/>
  <c r="T26" i="31"/>
  <c r="X26" i="31"/>
  <c r="X28" i="31" s="1"/>
  <c r="X29" i="31" s="1"/>
  <c r="AB26" i="31"/>
  <c r="AB28" i="31" s="1"/>
  <c r="AB29" i="31" s="1"/>
  <c r="AF26" i="31"/>
  <c r="AF28" i="31" s="1"/>
  <c r="AF29" i="31" s="1"/>
  <c r="AJ26" i="31"/>
  <c r="AN26" i="31"/>
  <c r="AN28" i="31" s="1"/>
  <c r="AN29" i="31" s="1"/>
  <c r="AR26" i="31"/>
  <c r="AR28" i="31" s="1"/>
  <c r="AR29" i="31" s="1"/>
  <c r="AV26" i="31"/>
  <c r="AV28" i="31" s="1"/>
  <c r="AV29" i="31" s="1"/>
  <c r="F26" i="31"/>
  <c r="F28" i="31" s="1"/>
  <c r="F29" i="31" s="1"/>
  <c r="J26" i="31"/>
  <c r="J28" i="31" s="1"/>
  <c r="J29" i="31" s="1"/>
  <c r="N26" i="31"/>
  <c r="N28" i="31" s="1"/>
  <c r="N29" i="31" s="1"/>
  <c r="R26" i="31"/>
  <c r="V26" i="31"/>
  <c r="Z26" i="31"/>
  <c r="Z28" i="31" s="1"/>
  <c r="Z29" i="31" s="1"/>
  <c r="AD26" i="31"/>
  <c r="AD28" i="31" s="1"/>
  <c r="AD29" i="31" s="1"/>
  <c r="AH26" i="31"/>
  <c r="AL26" i="31"/>
  <c r="AP26" i="31"/>
  <c r="AP28" i="31" s="1"/>
  <c r="AP29" i="31" s="1"/>
  <c r="AT26" i="31"/>
  <c r="AT28" i="31" s="1"/>
  <c r="AT29" i="31" s="1"/>
  <c r="C9" i="31"/>
  <c r="AQ12" i="20"/>
  <c r="AN30" i="10" s="1"/>
  <c r="BF12" i="20"/>
  <c r="BC87" i="31" s="1"/>
  <c r="BD12" i="20"/>
  <c r="BA87" i="31" s="1"/>
  <c r="D78" i="20"/>
  <c r="B31" i="20" s="1"/>
  <c r="BG12" i="20"/>
  <c r="BE12" i="20"/>
  <c r="BC12" i="20"/>
  <c r="BA12" i="20"/>
  <c r="AY12" i="20"/>
  <c r="AW12" i="20"/>
  <c r="AU12" i="20"/>
  <c r="AS12" i="2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G68" i="31"/>
  <c r="K68" i="31"/>
  <c r="O68" i="31"/>
  <c r="Y68" i="31"/>
  <c r="AA68" i="31"/>
  <c r="AQ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H68" i="31"/>
  <c r="L68" i="31"/>
  <c r="N68" i="31"/>
  <c r="X68" i="31"/>
  <c r="Z68" i="31"/>
  <c r="AD68" i="31"/>
  <c r="AF68" i="31"/>
  <c r="AN68" i="31"/>
  <c r="AP68" i="31"/>
  <c r="AR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L28" i="31"/>
  <c r="L29" i="31" s="1"/>
  <c r="R28" i="31"/>
  <c r="R29" i="31" s="1"/>
  <c r="T28" i="31"/>
  <c r="T29" i="31" s="1"/>
  <c r="V28" i="31"/>
  <c r="V29" i="31" s="1"/>
  <c r="AH28" i="31"/>
  <c r="AH29" i="31" s="1"/>
  <c r="AJ28" i="31"/>
  <c r="AJ29" i="31" s="1"/>
  <c r="AL28" i="31"/>
  <c r="AL29" i="31" s="1"/>
  <c r="I28" i="31"/>
  <c r="I29" i="31" s="1"/>
  <c r="K28" i="31"/>
  <c r="K29" i="31" s="1"/>
  <c r="M28" i="31"/>
  <c r="M29" i="31" s="1"/>
  <c r="O28" i="31"/>
  <c r="O29" i="31" s="1"/>
  <c r="Q28" i="31"/>
  <c r="Q29" i="31" s="1"/>
  <c r="U28" i="31"/>
  <c r="U29" i="31" s="1"/>
  <c r="W28" i="31"/>
  <c r="W29" i="31" s="1"/>
  <c r="AA28" i="31"/>
  <c r="AA29" i="31" s="1"/>
  <c r="AC28" i="31"/>
  <c r="AC29" i="31" s="1"/>
  <c r="AE28" i="31"/>
  <c r="AE29" i="31" s="1"/>
  <c r="AG28" i="31"/>
  <c r="AG29" i="31" s="1"/>
  <c r="AK28" i="31"/>
  <c r="AO28" i="31"/>
  <c r="AQ28" i="31"/>
  <c r="AQ29" i="31" s="1"/>
  <c r="AS28" i="31"/>
  <c r="AU28" i="31"/>
  <c r="AU29" i="31" s="1"/>
  <c r="AW28" i="31"/>
  <c r="AZ34" i="33" l="1"/>
  <c r="AV34" i="33"/>
  <c r="AR34" i="33"/>
  <c r="AN34" i="33"/>
  <c r="AJ34" i="33"/>
  <c r="AF34" i="33"/>
  <c r="AB34" i="33"/>
  <c r="X34" i="33"/>
  <c r="T34" i="33"/>
  <c r="P34" i="33"/>
  <c r="L34" i="33"/>
  <c r="BB34" i="33"/>
  <c r="AT34" i="33"/>
  <c r="AL34" i="33"/>
  <c r="AD34" i="33"/>
  <c r="V34" i="33"/>
  <c r="N34" i="33"/>
  <c r="AY34" i="33"/>
  <c r="AU34" i="33"/>
  <c r="AQ34" i="33"/>
  <c r="AM34" i="33"/>
  <c r="AI34" i="33"/>
  <c r="AE34" i="33"/>
  <c r="AA34" i="33"/>
  <c r="W34" i="33"/>
  <c r="S34" i="33"/>
  <c r="O34" i="33"/>
  <c r="K34" i="33"/>
  <c r="AX34" i="33"/>
  <c r="AP34" i="33"/>
  <c r="AH34" i="33"/>
  <c r="Z34" i="33"/>
  <c r="R34" i="33"/>
  <c r="J34" i="33"/>
  <c r="BA34" i="33"/>
  <c r="AK34" i="33"/>
  <c r="U34" i="33"/>
  <c r="AC34" i="33"/>
  <c r="Y34" i="33"/>
  <c r="AW34" i="33"/>
  <c r="AG34" i="33"/>
  <c r="Q34" i="33"/>
  <c r="AS34" i="33"/>
  <c r="M34" i="33"/>
  <c r="AO34" i="33"/>
  <c r="BA54" i="33"/>
  <c r="AW54" i="33"/>
  <c r="AS54" i="33"/>
  <c r="AO54" i="33"/>
  <c r="AK54" i="33"/>
  <c r="AG54" i="33"/>
  <c r="BD54" i="33"/>
  <c r="AZ54" i="33"/>
  <c r="AV54" i="33"/>
  <c r="AR54" i="33"/>
  <c r="AN54" i="33"/>
  <c r="AJ54" i="33"/>
  <c r="AF54" i="33"/>
  <c r="BB54" i="33"/>
  <c r="AT54" i="33"/>
  <c r="AL54" i="33"/>
  <c r="AD54" i="33"/>
  <c r="AU54" i="33"/>
  <c r="AI54" i="33"/>
  <c r="AY54" i="33"/>
  <c r="AE54" i="33"/>
  <c r="BC54" i="33"/>
  <c r="AQ54" i="33"/>
  <c r="AH54" i="33"/>
  <c r="AP54" i="33"/>
  <c r="AM54" i="33"/>
  <c r="AX54" i="33"/>
  <c r="BA38" i="33"/>
  <c r="AW38" i="33"/>
  <c r="AS38" i="33"/>
  <c r="AO38" i="33"/>
  <c r="AK38" i="33"/>
  <c r="AG38" i="33"/>
  <c r="AC38" i="33"/>
  <c r="Y38" i="33"/>
  <c r="U38" i="33"/>
  <c r="Q38" i="33"/>
  <c r="BB38" i="33"/>
  <c r="AV38" i="33"/>
  <c r="AQ38" i="33"/>
  <c r="AL38" i="33"/>
  <c r="AF38" i="33"/>
  <c r="AA38" i="33"/>
  <c r="V38" i="33"/>
  <c r="P38" i="33"/>
  <c r="BD38" i="33"/>
  <c r="AT38" i="33"/>
  <c r="AI38" i="33"/>
  <c r="X38" i="33"/>
  <c r="N38" i="33"/>
  <c r="AZ38" i="33"/>
  <c r="AU38" i="33"/>
  <c r="AP38" i="33"/>
  <c r="AJ38" i="33"/>
  <c r="AE38" i="33"/>
  <c r="Z38" i="33"/>
  <c r="T38" i="33"/>
  <c r="O38" i="33"/>
  <c r="AY38" i="33"/>
  <c r="AN38" i="33"/>
  <c r="AD38" i="33"/>
  <c r="S38" i="33"/>
  <c r="AM38" i="33"/>
  <c r="R38" i="33"/>
  <c r="AB38" i="33"/>
  <c r="W38" i="33"/>
  <c r="BC38" i="33"/>
  <c r="AH38" i="33"/>
  <c r="AX38" i="33"/>
  <c r="AR38" i="33"/>
  <c r="BB58" i="33"/>
  <c r="AX58" i="33"/>
  <c r="AT58" i="33"/>
  <c r="AP58" i="33"/>
  <c r="AL58" i="33"/>
  <c r="BD58" i="33"/>
  <c r="AY58" i="33"/>
  <c r="AS58" i="33"/>
  <c r="AN58" i="33"/>
  <c r="AI58" i="33"/>
  <c r="BC58" i="33"/>
  <c r="AW58" i="33"/>
  <c r="AR58" i="33"/>
  <c r="AM58" i="33"/>
  <c r="AH58" i="33"/>
  <c r="AU58" i="33"/>
  <c r="AJ58" i="33"/>
  <c r="AV58" i="33"/>
  <c r="AO58" i="33"/>
  <c r="AQ58" i="33"/>
  <c r="BA58" i="33"/>
  <c r="AZ58" i="33"/>
  <c r="AK58" i="33"/>
  <c r="BA46" i="33"/>
  <c r="AW46" i="33"/>
  <c r="AS46" i="33"/>
  <c r="AO46" i="33"/>
  <c r="AK46" i="33"/>
  <c r="AG46" i="33"/>
  <c r="AC46" i="33"/>
  <c r="Y46" i="33"/>
  <c r="AZ46" i="33"/>
  <c r="AU46" i="33"/>
  <c r="AP46" i="33"/>
  <c r="AJ46" i="33"/>
  <c r="AE46" i="33"/>
  <c r="Z46" i="33"/>
  <c r="BC46" i="33"/>
  <c r="AV46" i="33"/>
  <c r="AN46" i="33"/>
  <c r="AH46" i="33"/>
  <c r="AA46" i="33"/>
  <c r="AY46" i="33"/>
  <c r="AL46" i="33"/>
  <c r="W46" i="33"/>
  <c r="BB46" i="33"/>
  <c r="AT46" i="33"/>
  <c r="AM46" i="33"/>
  <c r="AF46" i="33"/>
  <c r="X46" i="33"/>
  <c r="AR46" i="33"/>
  <c r="AD46" i="33"/>
  <c r="AI46" i="33"/>
  <c r="AX46" i="33"/>
  <c r="AQ46" i="33"/>
  <c r="BD46" i="33"/>
  <c r="AB46" i="33"/>
  <c r="V46" i="33"/>
  <c r="E62" i="33"/>
  <c r="AV30" i="33"/>
  <c r="AR30" i="33"/>
  <c r="AN30" i="33"/>
  <c r="AJ30" i="33"/>
  <c r="AF30" i="33"/>
  <c r="AB30" i="33"/>
  <c r="X30" i="33"/>
  <c r="T30" i="33"/>
  <c r="P30" i="33"/>
  <c r="L30" i="33"/>
  <c r="H30" i="33"/>
  <c r="H60" i="33" s="1"/>
  <c r="AU30" i="33"/>
  <c r="AQ30" i="33"/>
  <c r="AM30" i="33"/>
  <c r="AI30" i="33"/>
  <c r="AE30" i="33"/>
  <c r="AA30" i="33"/>
  <c r="W30" i="33"/>
  <c r="S30" i="33"/>
  <c r="O30" i="33"/>
  <c r="K30" i="33"/>
  <c r="G30" i="33"/>
  <c r="G60" i="33" s="1"/>
  <c r="AX30" i="33"/>
  <c r="AP30" i="33"/>
  <c r="AH30" i="33"/>
  <c r="Z30" i="33"/>
  <c r="R30" i="33"/>
  <c r="R60" i="33" s="1"/>
  <c r="J30" i="33"/>
  <c r="J60" i="33" s="1"/>
  <c r="AL30" i="33"/>
  <c r="V30" i="33"/>
  <c r="F30" i="33"/>
  <c r="F60" i="33" s="1"/>
  <c r="AS30" i="33"/>
  <c r="AC30" i="33"/>
  <c r="M30" i="33"/>
  <c r="AW30" i="33"/>
  <c r="AO30" i="33"/>
  <c r="AG30" i="33"/>
  <c r="Y30" i="33"/>
  <c r="Q30" i="33"/>
  <c r="I30" i="33"/>
  <c r="I60" i="33" s="1"/>
  <c r="AT30" i="33"/>
  <c r="AD30" i="33"/>
  <c r="N30" i="33"/>
  <c r="N60" i="33" s="1"/>
  <c r="AK30" i="33"/>
  <c r="U30" i="33"/>
  <c r="BC42" i="33"/>
  <c r="AY42" i="33"/>
  <c r="AU42" i="33"/>
  <c r="AQ42" i="33"/>
  <c r="AM42" i="33"/>
  <c r="AI42" i="33"/>
  <c r="AE42" i="33"/>
  <c r="AA42" i="33"/>
  <c r="W42" i="33"/>
  <c r="S42" i="33"/>
  <c r="AZ42" i="33"/>
  <c r="AT42" i="33"/>
  <c r="AO42" i="33"/>
  <c r="AJ42" i="33"/>
  <c r="AD42" i="33"/>
  <c r="Y42" i="33"/>
  <c r="T42" i="33"/>
  <c r="AW42" i="33"/>
  <c r="AL42" i="33"/>
  <c r="AB42" i="33"/>
  <c r="BD42" i="33"/>
  <c r="AX42" i="33"/>
  <c r="AS42" i="33"/>
  <c r="AN42" i="33"/>
  <c r="AH42" i="33"/>
  <c r="AC42" i="33"/>
  <c r="X42" i="33"/>
  <c r="R42" i="33"/>
  <c r="BB42" i="33"/>
  <c r="AR42" i="33"/>
  <c r="AG42" i="33"/>
  <c r="V42" i="33"/>
  <c r="AV42" i="33"/>
  <c r="Z42" i="33"/>
  <c r="AK42" i="33"/>
  <c r="AF42" i="33"/>
  <c r="AP42" i="33"/>
  <c r="U42" i="33"/>
  <c r="BA42" i="33"/>
  <c r="BC50" i="33"/>
  <c r="AY50" i="33"/>
  <c r="AU50" i="33"/>
  <c r="AQ50" i="33"/>
  <c r="AM50" i="33"/>
  <c r="AI50" i="33"/>
  <c r="AE50" i="33"/>
  <c r="AA50" i="33"/>
  <c r="BD50" i="33"/>
  <c r="AX50" i="33"/>
  <c r="AS50" i="33"/>
  <c r="AN50" i="33"/>
  <c r="AH50" i="33"/>
  <c r="AC50" i="33"/>
  <c r="BA50" i="33"/>
  <c r="AT50" i="33"/>
  <c r="AL50" i="33"/>
  <c r="AF50" i="33"/>
  <c r="AP50" i="33"/>
  <c r="AB50" i="33"/>
  <c r="AZ50" i="33"/>
  <c r="AR50" i="33"/>
  <c r="AK50" i="33"/>
  <c r="AD50" i="33"/>
  <c r="AW50" i="33"/>
  <c r="AJ50" i="33"/>
  <c r="AV50" i="33"/>
  <c r="Z50" i="33"/>
  <c r="AO50" i="33"/>
  <c r="AG50" i="33"/>
  <c r="BB50" i="33"/>
  <c r="I29" i="33"/>
  <c r="AW29" i="33"/>
  <c r="AO29" i="33"/>
  <c r="AC29" i="33"/>
  <c r="BC30" i="10"/>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C60" i="31" s="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L60" i="33" l="1"/>
  <c r="Q60" i="33"/>
  <c r="X60" i="33"/>
  <c r="AN60" i="33"/>
  <c r="BA60" i="33"/>
  <c r="AY60" i="33"/>
  <c r="AW60" i="33"/>
  <c r="S60" i="33"/>
  <c r="AZ60" i="33"/>
  <c r="BD60" i="33"/>
  <c r="BC60" i="33"/>
  <c r="AX60" i="33"/>
  <c r="AD60" i="33"/>
  <c r="M60" i="33"/>
  <c r="Z60" i="33"/>
  <c r="W60" i="33"/>
  <c r="AM60" i="33"/>
  <c r="AR60" i="33"/>
  <c r="U60" i="33"/>
  <c r="AT60" i="33"/>
  <c r="AG60" i="33"/>
  <c r="AC60" i="33"/>
  <c r="AL60" i="33"/>
  <c r="AH60" i="33"/>
  <c r="K60" i="33"/>
  <c r="AA60" i="33"/>
  <c r="AQ60" i="33"/>
  <c r="P60" i="33"/>
  <c r="AF60" i="33"/>
  <c r="AV60" i="33"/>
  <c r="AI60" i="33"/>
  <c r="BB60" i="33"/>
  <c r="Y60" i="33"/>
  <c r="V60" i="33"/>
  <c r="AB60" i="33"/>
  <c r="AK60" i="33"/>
  <c r="AO60" i="33"/>
  <c r="AS60" i="33"/>
  <c r="AP60" i="33"/>
  <c r="O60" i="33"/>
  <c r="AE60" i="33"/>
  <c r="AU60" i="33"/>
  <c r="T60" i="33"/>
  <c r="AJ60" i="33"/>
  <c r="F61" i="33"/>
  <c r="E63" i="33"/>
  <c r="E64" i="33" s="1"/>
  <c r="E77" i="33" s="1"/>
  <c r="E80" i="33" s="1"/>
  <c r="E81" i="33" s="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F62" i="33" l="1"/>
  <c r="G61" i="33"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G62" i="33" l="1"/>
  <c r="H61" i="33" s="1"/>
  <c r="F63" i="33"/>
  <c r="F64" i="33" s="1"/>
  <c r="F77" i="33" s="1"/>
  <c r="F80" i="33" s="1"/>
  <c r="F81" i="33" s="1"/>
  <c r="D43" i="20"/>
  <c r="J12" i="20"/>
  <c r="F30" i="10"/>
  <c r="F14" i="10" s="1"/>
  <c r="F87" i="31"/>
  <c r="F66" i="31" s="1"/>
  <c r="BC14" i="10"/>
  <c r="BC69" i="31"/>
  <c r="BC66" i="31"/>
  <c r="AY14" i="10"/>
  <c r="AY69" i="31"/>
  <c r="AY66" i="31"/>
  <c r="AW14" i="10"/>
  <c r="AW69" i="31"/>
  <c r="AW66" i="3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69" i="31"/>
  <c r="I62" i="31"/>
  <c r="J61" i="31" s="1"/>
  <c r="F63" i="31"/>
  <c r="F64" i="31" s="1"/>
  <c r="H63" i="31"/>
  <c r="H64" i="31" s="1"/>
  <c r="G63" i="31"/>
  <c r="G64" i="31" s="1"/>
  <c r="G63" i="33" l="1"/>
  <c r="G64" i="33" s="1"/>
  <c r="G77" i="33" s="1"/>
  <c r="G80" i="33" s="1"/>
  <c r="G81" i="33" s="1"/>
  <c r="H62" i="33"/>
  <c r="I61" i="33" s="1"/>
  <c r="AW76" i="3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H63" i="33" l="1"/>
  <c r="H64" i="33" s="1"/>
  <c r="H77" i="33" s="1"/>
  <c r="H80" i="33" s="1"/>
  <c r="H81" i="33" s="1"/>
  <c r="I62" i="33"/>
  <c r="J61" i="33" s="1"/>
  <c r="D45" i="20"/>
  <c r="L12" i="20"/>
  <c r="H30" i="10"/>
  <c r="H14" i="10" s="1"/>
  <c r="H24" i="10" s="1"/>
  <c r="H87" i="31"/>
  <c r="H66" i="31" s="1"/>
  <c r="H76" i="31" s="1"/>
  <c r="H77" i="31" s="1"/>
  <c r="H80" i="31" s="1"/>
  <c r="G81" i="31"/>
  <c r="J63" i="31"/>
  <c r="J64" i="31" s="1"/>
  <c r="K62" i="31"/>
  <c r="L61" i="31" s="1"/>
  <c r="F24" i="10"/>
  <c r="G24" i="10"/>
  <c r="AM24" i="10"/>
  <c r="AN24" i="10"/>
  <c r="AO24" i="10"/>
  <c r="AP24" i="10"/>
  <c r="AQ24" i="10"/>
  <c r="AR24" i="10"/>
  <c r="AS24" i="10"/>
  <c r="AT24" i="10"/>
  <c r="AU24" i="10"/>
  <c r="AV24" i="10"/>
  <c r="AW24" i="10"/>
  <c r="AX24" i="10"/>
  <c r="AY24" i="10"/>
  <c r="AZ24" i="10"/>
  <c r="BA24" i="10"/>
  <c r="BB24" i="10"/>
  <c r="BC24" i="10"/>
  <c r="BD24" i="10"/>
  <c r="E24" i="10"/>
  <c r="J62" i="33" l="1"/>
  <c r="K61" i="33" s="1"/>
  <c r="I63" i="33"/>
  <c r="I64" i="33" s="1"/>
  <c r="I77" i="33" s="1"/>
  <c r="I80" i="33" s="1"/>
  <c r="I81" i="33" s="1"/>
  <c r="H81" i="31"/>
  <c r="D46" i="20"/>
  <c r="M12" i="20"/>
  <c r="K63" i="31"/>
  <c r="K64" i="31" s="1"/>
  <c r="I87" i="31"/>
  <c r="I66" i="31" s="1"/>
  <c r="I76" i="31" s="1"/>
  <c r="I77" i="31" s="1"/>
  <c r="I80" i="31" s="1"/>
  <c r="I30" i="10"/>
  <c r="I14" i="10" s="1"/>
  <c r="I24" i="10" s="1"/>
  <c r="L62" i="31"/>
  <c r="M61" i="31" s="1"/>
  <c r="J63" i="33" l="1"/>
  <c r="J64" i="33" s="1"/>
  <c r="J77" i="33" s="1"/>
  <c r="J80" i="33" s="1"/>
  <c r="J81" i="33" s="1"/>
  <c r="K62" i="33"/>
  <c r="L61" i="33" s="1"/>
  <c r="I81" i="31"/>
  <c r="D47" i="20"/>
  <c r="N12" i="20"/>
  <c r="J30" i="10"/>
  <c r="J14" i="10" s="1"/>
  <c r="J24" i="10" s="1"/>
  <c r="J87" i="31"/>
  <c r="J66" i="31" s="1"/>
  <c r="J76" i="31" s="1"/>
  <c r="J77" i="31" s="1"/>
  <c r="J80" i="31" s="1"/>
  <c r="L63" i="31"/>
  <c r="L64" i="31" s="1"/>
  <c r="M62" i="31"/>
  <c r="N61" i="31" s="1"/>
  <c r="K63" i="33" l="1"/>
  <c r="K64" i="33" s="1"/>
  <c r="K77" i="33" s="1"/>
  <c r="K80" i="33" s="1"/>
  <c r="K81" i="33" s="1"/>
  <c r="L62" i="33"/>
  <c r="M61" i="33" s="1"/>
  <c r="J81" i="31"/>
  <c r="K87" i="31"/>
  <c r="K66" i="31" s="1"/>
  <c r="K76" i="31" s="1"/>
  <c r="K77" i="31" s="1"/>
  <c r="K80" i="31" s="1"/>
  <c r="K30" i="10"/>
  <c r="K14" i="10" s="1"/>
  <c r="K24" i="10" s="1"/>
  <c r="D48" i="20"/>
  <c r="O12" i="20"/>
  <c r="M63" i="31"/>
  <c r="M64" i="31" s="1"/>
  <c r="N62" i="31"/>
  <c r="O61" i="31" s="1"/>
  <c r="M62" i="33" l="1"/>
  <c r="N61" i="33" s="1"/>
  <c r="L63" i="33"/>
  <c r="L64" i="33" s="1"/>
  <c r="L77" i="33" s="1"/>
  <c r="L80" i="33" s="1"/>
  <c r="L81" i="33" s="1"/>
  <c r="K81" i="31"/>
  <c r="D49" i="20"/>
  <c r="P12" i="20"/>
  <c r="L30" i="10"/>
  <c r="L14" i="10" s="1"/>
  <c r="L24" i="10" s="1"/>
  <c r="L87" i="31"/>
  <c r="L66" i="31" s="1"/>
  <c r="L76" i="31" s="1"/>
  <c r="L77" i="31" s="1"/>
  <c r="L80" i="31" s="1"/>
  <c r="L81" i="31" s="1"/>
  <c r="O62" i="31"/>
  <c r="P61" i="31" s="1"/>
  <c r="N63" i="31"/>
  <c r="N64" i="31" s="1"/>
  <c r="M63" i="33" l="1"/>
  <c r="M64" i="33" s="1"/>
  <c r="M77" i="33" s="1"/>
  <c r="M80" i="33" s="1"/>
  <c r="M81" i="33" s="1"/>
  <c r="N62" i="33"/>
  <c r="O61" i="33" s="1"/>
  <c r="D50" i="20"/>
  <c r="Q12" i="20"/>
  <c r="M87" i="31"/>
  <c r="M66" i="31" s="1"/>
  <c r="M76" i="31" s="1"/>
  <c r="M77" i="31" s="1"/>
  <c r="M80" i="31" s="1"/>
  <c r="M81" i="31" s="1"/>
  <c r="M30" i="10"/>
  <c r="M14" i="10" s="1"/>
  <c r="M24" i="10" s="1"/>
  <c r="P62" i="31"/>
  <c r="Q61" i="31" s="1"/>
  <c r="O63" i="31"/>
  <c r="O64" i="31" s="1"/>
  <c r="O62" i="33" l="1"/>
  <c r="P61" i="33" s="1"/>
  <c r="N63" i="33"/>
  <c r="N64" i="33" s="1"/>
  <c r="N77" i="33" s="1"/>
  <c r="N80" i="33" s="1"/>
  <c r="N81" i="33" s="1"/>
  <c r="R12" i="20"/>
  <c r="D51" i="20"/>
  <c r="N30" i="10"/>
  <c r="N14" i="10" s="1"/>
  <c r="N24" i="10" s="1"/>
  <c r="N87" i="31"/>
  <c r="N66" i="31" s="1"/>
  <c r="N76" i="31" s="1"/>
  <c r="N77" i="31" s="1"/>
  <c r="N80" i="31" s="1"/>
  <c r="N81" i="31" s="1"/>
  <c r="Q62" i="31"/>
  <c r="R61" i="31" s="1"/>
  <c r="P63" i="31"/>
  <c r="P64" i="31" s="1"/>
  <c r="O63" i="33" l="1"/>
  <c r="O64" i="33" s="1"/>
  <c r="O77" i="33" s="1"/>
  <c r="O80" i="33" s="1"/>
  <c r="O81" i="33" s="1"/>
  <c r="P62" i="33"/>
  <c r="Q61" i="33" s="1"/>
  <c r="O87" i="31"/>
  <c r="O66" i="31" s="1"/>
  <c r="O76" i="31" s="1"/>
  <c r="O77" i="31" s="1"/>
  <c r="O80" i="31" s="1"/>
  <c r="O81" i="31" s="1"/>
  <c r="O30" i="10"/>
  <c r="O14" i="10" s="1"/>
  <c r="O24" i="10" s="1"/>
  <c r="D52" i="20"/>
  <c r="S12" i="20"/>
  <c r="R62" i="31"/>
  <c r="S61" i="31" s="1"/>
  <c r="Q63" i="31"/>
  <c r="Q64" i="31" s="1"/>
  <c r="P63" i="33" l="1"/>
  <c r="P64" i="33" s="1"/>
  <c r="P77" i="33" s="1"/>
  <c r="P80" i="33" s="1"/>
  <c r="P81" i="33" s="1"/>
  <c r="Q62" i="33"/>
  <c r="R61" i="33" s="1"/>
  <c r="P30" i="10"/>
  <c r="P14" i="10" s="1"/>
  <c r="P24" i="10" s="1"/>
  <c r="P87" i="31"/>
  <c r="P66" i="31" s="1"/>
  <c r="P76" i="31" s="1"/>
  <c r="P77" i="31" s="1"/>
  <c r="P80" i="31" s="1"/>
  <c r="P81" i="31" s="1"/>
  <c r="D53" i="20"/>
  <c r="T12" i="20"/>
  <c r="S62" i="31"/>
  <c r="T61" i="31" s="1"/>
  <c r="R63" i="31"/>
  <c r="R64" i="31" s="1"/>
  <c r="Q63" i="33" l="1"/>
  <c r="Q64" i="33" s="1"/>
  <c r="Q77" i="33" s="1"/>
  <c r="Q80" i="33" s="1"/>
  <c r="Q81" i="33" s="1"/>
  <c r="R62" i="33"/>
  <c r="S61" i="33" s="1"/>
  <c r="Q87" i="31"/>
  <c r="Q66" i="31" s="1"/>
  <c r="Q76" i="31" s="1"/>
  <c r="Q77" i="31" s="1"/>
  <c r="Q80" i="31" s="1"/>
  <c r="Q81" i="31" s="1"/>
  <c r="Q30" i="10"/>
  <c r="Q14" i="10" s="1"/>
  <c r="Q24" i="10" s="1"/>
  <c r="D54" i="20"/>
  <c r="U12" i="20"/>
  <c r="T62" i="31"/>
  <c r="U61" i="31" s="1"/>
  <c r="S63" i="31"/>
  <c r="S64" i="31" s="1"/>
  <c r="R63" i="33" l="1"/>
  <c r="R64" i="33" s="1"/>
  <c r="R77" i="33" s="1"/>
  <c r="R80" i="33" s="1"/>
  <c r="R81" i="33" s="1"/>
  <c r="S62" i="33"/>
  <c r="T61" i="33" s="1"/>
  <c r="R30" i="10"/>
  <c r="R14" i="10" s="1"/>
  <c r="R24" i="10" s="1"/>
  <c r="R87" i="31"/>
  <c r="R66" i="31" s="1"/>
  <c r="R76" i="31" s="1"/>
  <c r="R77" i="31" s="1"/>
  <c r="R80" i="31" s="1"/>
  <c r="R81" i="31" s="1"/>
  <c r="D55" i="20"/>
  <c r="V12" i="20"/>
  <c r="U62" i="31"/>
  <c r="V61" i="31" s="1"/>
  <c r="T63" i="31"/>
  <c r="T64" i="31" s="1"/>
  <c r="S63" i="33" l="1"/>
  <c r="S64" i="33" s="1"/>
  <c r="S77" i="33" s="1"/>
  <c r="S80" i="33" s="1"/>
  <c r="S81" i="33" s="1"/>
  <c r="T62" i="33"/>
  <c r="U61" i="33" s="1"/>
  <c r="S87" i="31"/>
  <c r="S66" i="31" s="1"/>
  <c r="S76" i="31" s="1"/>
  <c r="S77" i="31" s="1"/>
  <c r="S80" i="31" s="1"/>
  <c r="S81" i="31" s="1"/>
  <c r="S30" i="10"/>
  <c r="S14" i="10" s="1"/>
  <c r="S24" i="10" s="1"/>
  <c r="D56" i="20"/>
  <c r="W12" i="20"/>
  <c r="V62" i="31"/>
  <c r="W61" i="31" s="1"/>
  <c r="U63" i="31"/>
  <c r="U64" i="31" s="1"/>
  <c r="T63" i="33" l="1"/>
  <c r="T64" i="33" s="1"/>
  <c r="T77" i="33" s="1"/>
  <c r="T80" i="33" s="1"/>
  <c r="T81" i="33" s="1"/>
  <c r="C4" i="33" s="1"/>
  <c r="G30" i="29" s="1"/>
  <c r="U62" i="33"/>
  <c r="V61" i="33" s="1"/>
  <c r="T30" i="10"/>
  <c r="T14" i="10" s="1"/>
  <c r="T24" i="10" s="1"/>
  <c r="T87" i="31"/>
  <c r="T66" i="31" s="1"/>
  <c r="T76" i="31" s="1"/>
  <c r="T77" i="31" s="1"/>
  <c r="T80" i="31" s="1"/>
  <c r="T81" i="31" s="1"/>
  <c r="D57" i="20"/>
  <c r="X12" i="20"/>
  <c r="W62" i="31"/>
  <c r="X61" i="31" s="1"/>
  <c r="V63" i="31"/>
  <c r="V64" i="31" s="1"/>
  <c r="U63" i="33" l="1"/>
  <c r="U64" i="33" s="1"/>
  <c r="U77" i="33" s="1"/>
  <c r="U80" i="33" s="1"/>
  <c r="U81" i="33" s="1"/>
  <c r="V62" i="33"/>
  <c r="W61" i="33" s="1"/>
  <c r="U87" i="31"/>
  <c r="U66" i="31" s="1"/>
  <c r="U76" i="31" s="1"/>
  <c r="U77" i="31" s="1"/>
  <c r="U80" i="31" s="1"/>
  <c r="U81" i="31" s="1"/>
  <c r="U30" i="10"/>
  <c r="U14" i="10" s="1"/>
  <c r="U24" i="10" s="1"/>
  <c r="D58" i="20"/>
  <c r="Y12" i="20"/>
  <c r="X62" i="31"/>
  <c r="Y61" i="31" s="1"/>
  <c r="W63" i="31"/>
  <c r="W64" i="31" s="1"/>
  <c r="V63" i="33" l="1"/>
  <c r="V64" i="33" s="1"/>
  <c r="V77" i="33" s="1"/>
  <c r="V80" i="33" s="1"/>
  <c r="V81" i="33" s="1"/>
  <c r="W62" i="33"/>
  <c r="X61" i="33" s="1"/>
  <c r="D59" i="20"/>
  <c r="Z12" i="20"/>
  <c r="V30" i="10"/>
  <c r="V14" i="10" s="1"/>
  <c r="V24" i="10" s="1"/>
  <c r="V87" i="31"/>
  <c r="V66" i="31" s="1"/>
  <c r="V76" i="31" s="1"/>
  <c r="V77" i="31" s="1"/>
  <c r="V80" i="31" s="1"/>
  <c r="V81" i="31" s="1"/>
  <c r="Y62" i="31"/>
  <c r="Z61" i="31" s="1"/>
  <c r="X63" i="31"/>
  <c r="X64" i="31" s="1"/>
  <c r="W63" i="33" l="1"/>
  <c r="W64" i="33" s="1"/>
  <c r="W77" i="33" s="1"/>
  <c r="W80" i="33" s="1"/>
  <c r="W81" i="33" s="1"/>
  <c r="X62" i="33"/>
  <c r="Y61" i="33" s="1"/>
  <c r="D60" i="20"/>
  <c r="AA12" i="20"/>
  <c r="W87" i="31"/>
  <c r="W66" i="31" s="1"/>
  <c r="W76" i="31" s="1"/>
  <c r="W77" i="31" s="1"/>
  <c r="W80" i="31" s="1"/>
  <c r="W81" i="31" s="1"/>
  <c r="W30" i="10"/>
  <c r="W14" i="10" s="1"/>
  <c r="W24" i="10" s="1"/>
  <c r="Z62" i="31"/>
  <c r="AA61" i="31" s="1"/>
  <c r="Y63" i="31"/>
  <c r="Y64" i="31" s="1"/>
  <c r="X63" i="33" l="1"/>
  <c r="X64" i="33" s="1"/>
  <c r="X77" i="33" s="1"/>
  <c r="X80" i="33" s="1"/>
  <c r="X81" i="33" s="1"/>
  <c r="Y62" i="33"/>
  <c r="Z61" i="33" s="1"/>
  <c r="D61" i="20"/>
  <c r="AB12" i="20"/>
  <c r="X30" i="10"/>
  <c r="X14" i="10" s="1"/>
  <c r="X24" i="10" s="1"/>
  <c r="X87" i="31"/>
  <c r="X66" i="31" s="1"/>
  <c r="X76" i="31" s="1"/>
  <c r="X77" i="31" s="1"/>
  <c r="X80" i="31" s="1"/>
  <c r="X81" i="31" s="1"/>
  <c r="AA62" i="31"/>
  <c r="AB61" i="31" s="1"/>
  <c r="Z63" i="31"/>
  <c r="Z64" i="31" s="1"/>
  <c r="Z62" i="33" l="1"/>
  <c r="AA61" i="33" s="1"/>
  <c r="Y63" i="33"/>
  <c r="Y64" i="33" s="1"/>
  <c r="Y77" i="33" s="1"/>
  <c r="Y80" i="33" s="1"/>
  <c r="Y81" i="33" s="1"/>
  <c r="D62" i="20"/>
  <c r="AC12" i="20"/>
  <c r="Y87" i="31"/>
  <c r="Y66" i="31" s="1"/>
  <c r="Y76" i="31" s="1"/>
  <c r="Y77" i="31" s="1"/>
  <c r="Y80" i="31" s="1"/>
  <c r="Y81" i="31" s="1"/>
  <c r="Y30" i="10"/>
  <c r="Y14" i="10" s="1"/>
  <c r="Y24" i="10" s="1"/>
  <c r="AB62" i="31"/>
  <c r="AC61" i="31" s="1"/>
  <c r="AA63" i="31"/>
  <c r="AA64" i="31" s="1"/>
  <c r="Z63" i="33" l="1"/>
  <c r="Z64" i="33" s="1"/>
  <c r="Z77" i="33" s="1"/>
  <c r="Z80" i="33" s="1"/>
  <c r="Z81" i="33" s="1"/>
  <c r="AA62" i="33"/>
  <c r="AB61" i="33" s="1"/>
  <c r="D63" i="20"/>
  <c r="AD12" i="20"/>
  <c r="Z30" i="10"/>
  <c r="Z14" i="10" s="1"/>
  <c r="Z24" i="10" s="1"/>
  <c r="Z87" i="31"/>
  <c r="Z66" i="31" s="1"/>
  <c r="Z76" i="31" s="1"/>
  <c r="Z77" i="31" s="1"/>
  <c r="Z80" i="31" s="1"/>
  <c r="Z81" i="31" s="1"/>
  <c r="AC62" i="31"/>
  <c r="AD61" i="31" s="1"/>
  <c r="AB63" i="31"/>
  <c r="AB64" i="31" s="1"/>
  <c r="AB62" i="33" l="1"/>
  <c r="AC61" i="33" s="1"/>
  <c r="AA63" i="33"/>
  <c r="AA64" i="33" s="1"/>
  <c r="AA77" i="33" s="1"/>
  <c r="AA80" i="33" s="1"/>
  <c r="AA81" i="33" s="1"/>
  <c r="D64" i="20"/>
  <c r="AE12" i="20"/>
  <c r="AA87" i="31"/>
  <c r="AA66" i="31" s="1"/>
  <c r="AA76" i="31" s="1"/>
  <c r="AA77" i="31" s="1"/>
  <c r="AA80" i="31" s="1"/>
  <c r="AA81" i="31" s="1"/>
  <c r="C4" i="31" s="1"/>
  <c r="G29" i="29" s="1"/>
  <c r="AA30" i="10"/>
  <c r="AA14" i="10" s="1"/>
  <c r="AA24" i="10" s="1"/>
  <c r="AC63" i="31"/>
  <c r="AC64" i="31" s="1"/>
  <c r="AD62" i="31"/>
  <c r="AE61" i="31" s="1"/>
  <c r="AB63" i="33" l="1"/>
  <c r="AB64" i="33" s="1"/>
  <c r="AB77" i="33" s="1"/>
  <c r="AB80" i="33" s="1"/>
  <c r="AB81" i="33" s="1"/>
  <c r="C5" i="33" s="1"/>
  <c r="H30" i="29" s="1"/>
  <c r="AC62" i="33"/>
  <c r="AD61" i="33" s="1"/>
  <c r="D65" i="20"/>
  <c r="AF12" i="20"/>
  <c r="AB30" i="10"/>
  <c r="AB14" i="10" s="1"/>
  <c r="AB24" i="10" s="1"/>
  <c r="AB87" i="31"/>
  <c r="AB66" i="31" s="1"/>
  <c r="AB76" i="31" s="1"/>
  <c r="AB77" i="31" s="1"/>
  <c r="AB80" i="31" s="1"/>
  <c r="AB81" i="31" s="1"/>
  <c r="AE62" i="31"/>
  <c r="AF61" i="31" s="1"/>
  <c r="AD63" i="31"/>
  <c r="AD64" i="31" s="1"/>
  <c r="AC63" i="33" l="1"/>
  <c r="AC64" i="33" s="1"/>
  <c r="AC77" i="33" s="1"/>
  <c r="AC80" i="33" s="1"/>
  <c r="AC81" i="33" s="1"/>
  <c r="AD62" i="33"/>
  <c r="AE61" i="33" s="1"/>
  <c r="D66" i="20"/>
  <c r="AG12" i="20"/>
  <c r="AC87" i="31"/>
  <c r="AC66" i="31" s="1"/>
  <c r="AC76" i="31" s="1"/>
  <c r="AC77" i="31" s="1"/>
  <c r="AC80" i="31" s="1"/>
  <c r="AC81" i="31" s="1"/>
  <c r="AC30" i="10"/>
  <c r="AC14" i="10" s="1"/>
  <c r="AC24" i="10" s="1"/>
  <c r="AF62" i="31"/>
  <c r="AG61" i="31" s="1"/>
  <c r="AE63" i="31"/>
  <c r="AE64" i="31" s="1"/>
  <c r="AD63" i="33" l="1"/>
  <c r="AD64" i="33" s="1"/>
  <c r="AD77" i="33" s="1"/>
  <c r="AD80" i="33" s="1"/>
  <c r="AD81" i="33" s="1"/>
  <c r="AE62" i="33"/>
  <c r="AF61" i="33" s="1"/>
  <c r="D67" i="20"/>
  <c r="AH12" i="20"/>
  <c r="AD30" i="10"/>
  <c r="AD14" i="10" s="1"/>
  <c r="AD24" i="10" s="1"/>
  <c r="AD87" i="31"/>
  <c r="AD66" i="31" s="1"/>
  <c r="AD76" i="31" s="1"/>
  <c r="AD77" i="31" s="1"/>
  <c r="AD80" i="31" s="1"/>
  <c r="AD81" i="31" s="1"/>
  <c r="AG62" i="31"/>
  <c r="AH61" i="31" s="1"/>
  <c r="AF63" i="31"/>
  <c r="AF64" i="31" s="1"/>
  <c r="AF62" i="33" l="1"/>
  <c r="AG61" i="33" s="1"/>
  <c r="AE63" i="33"/>
  <c r="AE64" i="33" s="1"/>
  <c r="AE77" i="33" s="1"/>
  <c r="AE80" i="33" s="1"/>
  <c r="AE81" i="33" s="1"/>
  <c r="D68" i="20"/>
  <c r="AI12" i="20"/>
  <c r="AE87" i="31"/>
  <c r="AE66" i="31" s="1"/>
  <c r="AE76" i="31" s="1"/>
  <c r="AE77" i="31" s="1"/>
  <c r="AE80" i="31" s="1"/>
  <c r="AE81" i="31" s="1"/>
  <c r="AE30" i="10"/>
  <c r="AE14" i="10" s="1"/>
  <c r="AE24" i="10" s="1"/>
  <c r="AH62" i="31"/>
  <c r="AI61" i="31" s="1"/>
  <c r="AG63" i="31"/>
  <c r="AG64" i="31" s="1"/>
  <c r="AF63" i="33" l="1"/>
  <c r="AF64" i="33" s="1"/>
  <c r="AF77" i="33" s="1"/>
  <c r="AF80" i="33" s="1"/>
  <c r="AF81" i="33" s="1"/>
  <c r="AG62" i="33"/>
  <c r="AH61" i="33" s="1"/>
  <c r="D69" i="20"/>
  <c r="AJ12" i="20"/>
  <c r="AF30" i="10"/>
  <c r="AF14" i="10" s="1"/>
  <c r="AF24" i="10" s="1"/>
  <c r="AF87" i="31"/>
  <c r="AF66" i="31" s="1"/>
  <c r="AF76" i="31" s="1"/>
  <c r="AF77" i="31" s="1"/>
  <c r="AF80" i="31" s="1"/>
  <c r="AF81" i="31" s="1"/>
  <c r="AI62" i="31"/>
  <c r="AJ61" i="31" s="1"/>
  <c r="AH63" i="31"/>
  <c r="AH64" i="31" s="1"/>
  <c r="AG63" i="33" l="1"/>
  <c r="AG64" i="33" s="1"/>
  <c r="AG77" i="33" s="1"/>
  <c r="AG80" i="33" s="1"/>
  <c r="AG81" i="33" s="1"/>
  <c r="AH62" i="33"/>
  <c r="AI61" i="33" s="1"/>
  <c r="D70" i="20"/>
  <c r="AK12" i="20"/>
  <c r="AG87" i="31"/>
  <c r="AG66" i="31" s="1"/>
  <c r="AG76" i="31" s="1"/>
  <c r="AG77" i="31" s="1"/>
  <c r="AG80" i="31" s="1"/>
  <c r="AG81" i="31" s="1"/>
  <c r="AG30" i="10"/>
  <c r="AG14" i="10" s="1"/>
  <c r="AG24" i="10" s="1"/>
  <c r="AJ62" i="31"/>
  <c r="AK61" i="31" s="1"/>
  <c r="AI63" i="31"/>
  <c r="AI64" i="31" s="1"/>
  <c r="AI62" i="33" l="1"/>
  <c r="AJ61" i="33" s="1"/>
  <c r="AH63" i="33"/>
  <c r="AH64" i="33" s="1"/>
  <c r="AH77" i="33" s="1"/>
  <c r="AH80" i="33" s="1"/>
  <c r="AH81" i="33" s="1"/>
  <c r="D71" i="20"/>
  <c r="AL12" i="20"/>
  <c r="AH30" i="10"/>
  <c r="AH14" i="10" s="1"/>
  <c r="AH24" i="10" s="1"/>
  <c r="AH87" i="31"/>
  <c r="AH66" i="31" s="1"/>
  <c r="AH76" i="31" s="1"/>
  <c r="AH77" i="31" s="1"/>
  <c r="AH80" i="31" s="1"/>
  <c r="AH81" i="31" s="1"/>
  <c r="AK62" i="31"/>
  <c r="AL61" i="31" s="1"/>
  <c r="AJ63" i="31"/>
  <c r="AJ64" i="31" s="1"/>
  <c r="AI63" i="33" l="1"/>
  <c r="AI64" i="33" s="1"/>
  <c r="AI77" i="33" s="1"/>
  <c r="AI80" i="33" s="1"/>
  <c r="AI81" i="33" s="1"/>
  <c r="AJ62" i="33"/>
  <c r="AK61" i="33" s="1"/>
  <c r="D72" i="20"/>
  <c r="AM12" i="20"/>
  <c r="AI87" i="31"/>
  <c r="AI66" i="31" s="1"/>
  <c r="AI76" i="31" s="1"/>
  <c r="AI77" i="31" s="1"/>
  <c r="AI80" i="31" s="1"/>
  <c r="AI81" i="31" s="1"/>
  <c r="C5" i="31" s="1"/>
  <c r="H29" i="29" s="1"/>
  <c r="AI30" i="10"/>
  <c r="AI14" i="10" s="1"/>
  <c r="AI24" i="10" s="1"/>
  <c r="AK63" i="31"/>
  <c r="AK64" i="31" s="1"/>
  <c r="AL62" i="31"/>
  <c r="AM61" i="31" s="1"/>
  <c r="AJ63" i="33" l="1"/>
  <c r="AJ64" i="33" s="1"/>
  <c r="AJ77" i="33" s="1"/>
  <c r="AJ80" i="33" s="1"/>
  <c r="AJ81" i="33" s="1"/>
  <c r="C6" i="33" s="1"/>
  <c r="I30" i="29" s="1"/>
  <c r="AK62" i="33"/>
  <c r="AL61" i="33" s="1"/>
  <c r="D73" i="20"/>
  <c r="AN12" i="20"/>
  <c r="AJ30" i="10"/>
  <c r="AJ14" i="10" s="1"/>
  <c r="AJ24" i="10" s="1"/>
  <c r="AJ87" i="31"/>
  <c r="AJ66" i="31" s="1"/>
  <c r="AJ76" i="31" s="1"/>
  <c r="AJ77" i="31" s="1"/>
  <c r="AJ80" i="31" s="1"/>
  <c r="AJ81" i="31" s="1"/>
  <c r="AM62" i="31"/>
  <c r="AN61" i="31" s="1"/>
  <c r="AL63" i="31"/>
  <c r="AL64" i="31" s="1"/>
  <c r="AK63" i="33" l="1"/>
  <c r="AK64" i="33" s="1"/>
  <c r="AK77" i="33" s="1"/>
  <c r="AK80" i="33" s="1"/>
  <c r="AK81" i="33" s="1"/>
  <c r="AL62" i="33"/>
  <c r="AM61" i="33" s="1"/>
  <c r="D75" i="20"/>
  <c r="AO12" i="20"/>
  <c r="AK87" i="31"/>
  <c r="AK66" i="31" s="1"/>
  <c r="AK76" i="31" s="1"/>
  <c r="AK77" i="31" s="1"/>
  <c r="AK80" i="31" s="1"/>
  <c r="AK81" i="31" s="1"/>
  <c r="AK30" i="10"/>
  <c r="AK14" i="10" s="1"/>
  <c r="AK24" i="10" s="1"/>
  <c r="AN62" i="31"/>
  <c r="AO61" i="31" s="1"/>
  <c r="AM63" i="31"/>
  <c r="AM64" i="31" s="1"/>
  <c r="AM77" i="31" s="1"/>
  <c r="AM80" i="31" s="1"/>
  <c r="AL63" i="33" l="1"/>
  <c r="AL64" i="33" s="1"/>
  <c r="AL77" i="33" s="1"/>
  <c r="AL80" i="33" s="1"/>
  <c r="AL81" i="33" s="1"/>
  <c r="AM62" i="33"/>
  <c r="AN61" i="33" s="1"/>
  <c r="AL30" i="10"/>
  <c r="AL14" i="10" s="1"/>
  <c r="AL24" i="10" s="1"/>
  <c r="AL87" i="31"/>
  <c r="AL66" i="31" s="1"/>
  <c r="AL76" i="31" s="1"/>
  <c r="AL77" i="31" s="1"/>
  <c r="AL80" i="31" s="1"/>
  <c r="AL81" i="31" s="1"/>
  <c r="AM81" i="31" s="1"/>
  <c r="AO62" i="31"/>
  <c r="AP61" i="31" s="1"/>
  <c r="AN63" i="31"/>
  <c r="AN64" i="31" s="1"/>
  <c r="AN77" i="31" s="1"/>
  <c r="AN80" i="31" s="1"/>
  <c r="AN62" i="33" l="1"/>
  <c r="AO61" i="33" s="1"/>
  <c r="AM63" i="33"/>
  <c r="AM64" i="33" s="1"/>
  <c r="AM77" i="33" s="1"/>
  <c r="AM80" i="33" s="1"/>
  <c r="AM81" i="33" s="1"/>
  <c r="AN81" i="31"/>
  <c r="AP62" i="31"/>
  <c r="AQ61" i="31" s="1"/>
  <c r="AO63" i="31"/>
  <c r="AO64" i="31" s="1"/>
  <c r="AO77" i="31" s="1"/>
  <c r="AO80" i="31" s="1"/>
  <c r="AN63" i="33" l="1"/>
  <c r="AN64" i="33" s="1"/>
  <c r="AN77" i="33" s="1"/>
  <c r="AN80" i="33" s="1"/>
  <c r="AN81" i="33" s="1"/>
  <c r="AO62" i="33"/>
  <c r="AP61" i="33" s="1"/>
  <c r="AO81" i="31"/>
  <c r="AQ62" i="31"/>
  <c r="AR61" i="31" s="1"/>
  <c r="AP63" i="31"/>
  <c r="AP64" i="31" s="1"/>
  <c r="AP77" i="31" s="1"/>
  <c r="AP80" i="31" s="1"/>
  <c r="AP62" i="33" l="1"/>
  <c r="AQ61" i="33" s="1"/>
  <c r="AO63" i="33"/>
  <c r="AO64" i="33" s="1"/>
  <c r="AO77" i="33" s="1"/>
  <c r="AO80" i="33" s="1"/>
  <c r="AO81" i="33" s="1"/>
  <c r="AP81" i="31"/>
  <c r="AR62" i="31"/>
  <c r="AS61" i="31" s="1"/>
  <c r="AQ63" i="31"/>
  <c r="AQ64" i="31" s="1"/>
  <c r="AQ77" i="31" s="1"/>
  <c r="AQ80" i="31" s="1"/>
  <c r="AP63" i="33" l="1"/>
  <c r="AP64" i="33" s="1"/>
  <c r="AP77" i="33" s="1"/>
  <c r="AP80" i="33" s="1"/>
  <c r="AP81" i="33" s="1"/>
  <c r="AQ62" i="33"/>
  <c r="AR61" i="33" s="1"/>
  <c r="AQ81" i="31"/>
  <c r="C6" i="31"/>
  <c r="I29" i="29" s="1"/>
  <c r="AS62" i="31"/>
  <c r="AT61" i="31" s="1"/>
  <c r="AR63" i="31"/>
  <c r="AR64" i="31" s="1"/>
  <c r="AR77" i="31" s="1"/>
  <c r="AR80" i="31" s="1"/>
  <c r="AQ63" i="33" l="1"/>
  <c r="AQ64" i="33" s="1"/>
  <c r="AQ77" i="33" s="1"/>
  <c r="AQ80" i="33" s="1"/>
  <c r="AQ81" i="33" s="1"/>
  <c r="AR62" i="33"/>
  <c r="AS61" i="33" s="1"/>
  <c r="AR81" i="31"/>
  <c r="AS63" i="31"/>
  <c r="AS64" i="31" s="1"/>
  <c r="AS77" i="31" s="1"/>
  <c r="AS80" i="31" s="1"/>
  <c r="AS81" i="31" s="1"/>
  <c r="AT62" i="31"/>
  <c r="AU61" i="31" s="1"/>
  <c r="AR63" i="33" l="1"/>
  <c r="AR64" i="33" s="1"/>
  <c r="AR77" i="33" s="1"/>
  <c r="AR80" i="33" s="1"/>
  <c r="AR81" i="33" s="1"/>
  <c r="AS62" i="33"/>
  <c r="AT61" i="33" s="1"/>
  <c r="AU62" i="31"/>
  <c r="AV61" i="31" s="1"/>
  <c r="AT63" i="31"/>
  <c r="AT64" i="31" s="1"/>
  <c r="AT77" i="31" s="1"/>
  <c r="AT80" i="31" s="1"/>
  <c r="AT81" i="31" s="1"/>
  <c r="AT62" i="33" l="1"/>
  <c r="AU61" i="33" s="1"/>
  <c r="AS63" i="33"/>
  <c r="AS64" i="33" s="1"/>
  <c r="AS77" i="33" s="1"/>
  <c r="AS80" i="33" s="1"/>
  <c r="AS81" i="33" s="1"/>
  <c r="AV62" i="31"/>
  <c r="AW61" i="31" s="1"/>
  <c r="AU63" i="31"/>
  <c r="AU64" i="31" s="1"/>
  <c r="AU77" i="31" s="1"/>
  <c r="AU80" i="31" s="1"/>
  <c r="AU81" i="31" s="1"/>
  <c r="AT63" i="33" l="1"/>
  <c r="AT64" i="33" s="1"/>
  <c r="AT77" i="33" s="1"/>
  <c r="AT80" i="33" s="1"/>
  <c r="AT81" i="33" s="1"/>
  <c r="AU62" i="33"/>
  <c r="AV61" i="33" s="1"/>
  <c r="AW62" i="31"/>
  <c r="AX61" i="31" s="1"/>
  <c r="AV63" i="31"/>
  <c r="AV64" i="31" s="1"/>
  <c r="AV77" i="31" s="1"/>
  <c r="AV80" i="31" s="1"/>
  <c r="AV81" i="31" s="1"/>
  <c r="AV62" i="33" l="1"/>
  <c r="AW61" i="33" s="1"/>
  <c r="AU63" i="33"/>
  <c r="AU64" i="33" s="1"/>
  <c r="AU77" i="33" s="1"/>
  <c r="AU80" i="33" s="1"/>
  <c r="AU81" i="33" s="1"/>
  <c r="AX62" i="31"/>
  <c r="AY61" i="31" s="1"/>
  <c r="AW63" i="31"/>
  <c r="AW64" i="31" s="1"/>
  <c r="AW77" i="31" s="1"/>
  <c r="AW80" i="31" s="1"/>
  <c r="AW81" i="31" s="1"/>
  <c r="AV63" i="33" l="1"/>
  <c r="AV64" i="33" s="1"/>
  <c r="AV77" i="33" s="1"/>
  <c r="AV80" i="33" s="1"/>
  <c r="AV81" i="33" s="1"/>
  <c r="AW62" i="33"/>
  <c r="AX61" i="33" s="1"/>
  <c r="AY62" i="31"/>
  <c r="AZ61" i="31" s="1"/>
  <c r="AX63" i="31"/>
  <c r="AX64" i="31" s="1"/>
  <c r="AX77" i="31" s="1"/>
  <c r="AX80" i="31" s="1"/>
  <c r="AX81" i="31" s="1"/>
  <c r="AW63" i="33" l="1"/>
  <c r="AW64" i="33" s="1"/>
  <c r="AW77" i="33" s="1"/>
  <c r="AW80" i="33" s="1"/>
  <c r="AW81" i="33" s="1"/>
  <c r="C7" i="33" s="1"/>
  <c r="J30" i="29" s="1"/>
  <c r="AX62" i="33"/>
  <c r="AY61" i="33" s="1"/>
  <c r="AZ62" i="31"/>
  <c r="BA61" i="31" s="1"/>
  <c r="AY63" i="31"/>
  <c r="AY64" i="31" s="1"/>
  <c r="AY77" i="31" s="1"/>
  <c r="AY80" i="31" s="1"/>
  <c r="AY81" i="31" s="1"/>
  <c r="AX63" i="33" l="1"/>
  <c r="AX64" i="33" s="1"/>
  <c r="AX77" i="33" s="1"/>
  <c r="AX80" i="33" s="1"/>
  <c r="AX81" i="33" s="1"/>
  <c r="AY62" i="33"/>
  <c r="AZ61" i="33" s="1"/>
  <c r="BA62" i="31"/>
  <c r="BB61" i="31" s="1"/>
  <c r="AZ63" i="31"/>
  <c r="AZ64" i="31" s="1"/>
  <c r="AZ77" i="31" s="1"/>
  <c r="AZ80" i="31" s="1"/>
  <c r="AZ81" i="31" s="1"/>
  <c r="AZ62" i="33" l="1"/>
  <c r="BA61" i="33" s="1"/>
  <c r="AY63" i="33"/>
  <c r="AY64" i="33" s="1"/>
  <c r="AY77" i="33" s="1"/>
  <c r="AY80" i="33" s="1"/>
  <c r="AY81" i="33" s="1"/>
  <c r="BB62" i="31"/>
  <c r="BC61" i="31" s="1"/>
  <c r="BA63" i="31"/>
  <c r="BA64" i="31" s="1"/>
  <c r="BA77" i="31" s="1"/>
  <c r="BA80" i="31" s="1"/>
  <c r="BA81" i="31" s="1"/>
  <c r="AZ63" i="33" l="1"/>
  <c r="AZ64" i="33" s="1"/>
  <c r="AZ77" i="33" s="1"/>
  <c r="AZ80" i="33" s="1"/>
  <c r="AZ81" i="33" s="1"/>
  <c r="BA62" i="33"/>
  <c r="BB61" i="33" s="1"/>
  <c r="BC62" i="31"/>
  <c r="BD61" i="31" s="1"/>
  <c r="BB63" i="31"/>
  <c r="BB64" i="31" s="1"/>
  <c r="BB77" i="31" s="1"/>
  <c r="BB80" i="31" s="1"/>
  <c r="BB81" i="31" s="1"/>
  <c r="BB62" i="33" l="1"/>
  <c r="BC61" i="33" s="1"/>
  <c r="BA63" i="33"/>
  <c r="BA64" i="33" s="1"/>
  <c r="BA77" i="33" s="1"/>
  <c r="BA80" i="33" s="1"/>
  <c r="BA81" i="33" s="1"/>
  <c r="BD62" i="31"/>
  <c r="BD63" i="31" s="1"/>
  <c r="BD64" i="31" s="1"/>
  <c r="BD77" i="31" s="1"/>
  <c r="BD80" i="31" s="1"/>
  <c r="BC63" i="31"/>
  <c r="BC64" i="31" s="1"/>
  <c r="BC77" i="31" s="1"/>
  <c r="BC80" i="31" s="1"/>
  <c r="BC81" i="31" s="1"/>
  <c r="BB63" i="33" l="1"/>
  <c r="BB64" i="33" s="1"/>
  <c r="BB77" i="33" s="1"/>
  <c r="BB80" i="33" s="1"/>
  <c r="BB81" i="33" s="1"/>
  <c r="BC62" i="33"/>
  <c r="BD61" i="33" s="1"/>
  <c r="BD81" i="31"/>
  <c r="C7" i="31" s="1"/>
  <c r="J29" i="29" s="1"/>
  <c r="BC63" i="33" l="1"/>
  <c r="BC64" i="33" s="1"/>
  <c r="BC77" i="33" s="1"/>
  <c r="BC80" i="33" s="1"/>
  <c r="BC81" i="33" s="1"/>
  <c r="BD62" i="33"/>
  <c r="BD63" i="33" s="1"/>
  <c r="BD64" i="33" s="1"/>
  <c r="BD77" i="33" s="1"/>
  <c r="BD80" i="33" s="1"/>
  <c r="BD81" i="33" l="1"/>
</calcChain>
</file>

<file path=xl/sharedStrings.xml><?xml version="1.0" encoding="utf-8"?>
<sst xmlns="http://schemas.openxmlformats.org/spreadsheetml/2006/main" count="850" uniqueCount="374">
  <si>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</si>
  <si>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</si>
  <si>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</si>
  <si>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</si>
  <si>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</si>
  <si>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</si>
  <si>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</si>
  <si>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</si>
  <si>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</si>
  <si>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</si>
  <si>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</si>
  <si>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</si>
  <si>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</si>
  <si>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</si>
  <si>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</si>
  <si>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</si>
  <si>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</si>
  <si>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</si>
  <si>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</si>
  <si>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</si>
  <si>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</si>
  <si>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</si>
  <si>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</si>
  <si>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</si>
  <si>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</si>
  <si>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</si>
  <si>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</si>
  <si>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</si>
  <si>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</si>
  <si>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</si>
  <si>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</si>
  <si>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</si>
  <si>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</si>
  <si>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</si>
  <si>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</si>
  <si>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</si>
  <si>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</si>
  <si>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</si>
  <si>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</si>
  <si>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</si>
  <si>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</si>
  <si>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</si>
  <si>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</si>
  <si>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</si>
  <si>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</si>
  <si>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</si>
  <si>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</si>
  <si>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</si>
  <si>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</si>
  <si>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</si>
  <si>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</si>
  <si>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</si>
  <si>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</si>
  <si>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</si>
  <si>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</si>
  <si>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</si>
  <si>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</si>
  <si>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</si>
  <si>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</si>
  <si>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</si>
  <si>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</si>
  <si>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</si>
  <si>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</si>
  <si>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</si>
  <si>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</si>
  <si>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</si>
  <si>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</si>
  <si>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</si>
  <si>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</si>
  <si>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</si>
  <si>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</si>
  <si>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</si>
  <si>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</si>
  <si>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</si>
  <si>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</si>
  <si>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</si>
  <si>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</si>
  <si>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</si>
  <si>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</si>
  <si>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</si>
  <si>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</si>
  <si>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</si>
  <si>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</si>
  <si>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</si>
  <si>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</si>
  <si>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</si>
  <si>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</si>
  <si>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</si>
  <si>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</si>
  <si>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</si>
  <si>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</si>
  <si>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</si>
  <si>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</si>
  <si>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</si>
  <si>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</si>
  <si>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</si>
  <si>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</si>
  <si>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</si>
  <si>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</si>
  <si>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</si>
  <si>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</si>
  <si>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</si>
  <si>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</si>
  <si>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</si>
  <si>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</si>
  <si>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</si>
  <si>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</si>
  <si>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</si>
  <si>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</si>
  <si>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</si>
  <si>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</si>
  <si>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</si>
  <si>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</si>
  <si>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</si>
  <si>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</si>
  <si>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</si>
  <si>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</si>
  <si>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</si>
  <si>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</si>
  <si>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</si>
  <si>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</si>
  <si>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</si>
  <si>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</si>
  <si>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</si>
  <si>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</si>
  <si>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</si>
  <si>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</si>
  <si>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</si>
  <si>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</si>
  <si>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</si>
  <si>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</si>
  <si>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</si>
  <si>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</si>
  <si>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</si>
  <si>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</si>
  <si>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</si>
  <si>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</si>
  <si>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</si>
  <si>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</si>
  <si>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</si>
  <si>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</si>
  <si>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</si>
  <si>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</si>
  <si>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</si>
  <si>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</si>
  <si>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</si>
  <si>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</si>
  <si>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</si>
  <si>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</si>
  <si>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</si>
  <si>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</si>
  <si>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</si>
  <si>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</si>
  <si>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</si>
  <si>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</si>
  <si>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</si>
  <si>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</si>
  <si>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</si>
  <si>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</si>
  <si>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</si>
  <si>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</si>
  <si>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</si>
  <si>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</si>
  <si>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</si>
  <si>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</si>
  <si>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</si>
  <si>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</si>
  <si>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</si>
  <si>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</si>
  <si>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</si>
  <si>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</si>
  <si>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</si>
  <si>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</si>
  <si>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</si>
  <si>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</si>
  <si>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</si>
  <si>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</si>
  <si>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</si>
  <si>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</si>
  <si>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</si>
  <si>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</si>
  <si>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</si>
  <si>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</si>
  <si>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</si>
  <si>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</si>
  <si>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</si>
  <si>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</si>
  <si>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</si>
  <si>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</si>
  <si>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</si>
  <si>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</si>
  <si>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</si>
  <si>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</si>
  <si>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</si>
  <si>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</si>
  <si>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</si>
  <si>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</si>
  <si>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</si>
  <si>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</si>
  <si>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</si>
  <si>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</si>
  <si>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</si>
  <si>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</si>
  <si>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</si>
  <si>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</si>
  <si>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</si>
  <si>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</si>
  <si>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</si>
  <si>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</si>
  <si>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</si>
  <si>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</si>
  <si>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</si>
  <si>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</si>
  <si>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</si>
  <si>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</si>
  <si>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</si>
  <si>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</si>
  <si>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</si>
  <si>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</si>
  <si>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</si>
  <si>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</si>
  <si>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</si>
  <si>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</si>
  <si>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</si>
  <si>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</si>
  <si>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</si>
  <si>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</si>
  <si>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</si>
  <si>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</si>
  <si>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</si>
  <si>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</si>
  <si>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</si>
  <si>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</si>
  <si>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</si>
  <si>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</si>
  <si>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</si>
  <si>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</si>
  <si>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</si>
  <si>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</si>
  <si>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</si>
  <si>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</si>
  <si>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</si>
  <si>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</si>
  <si>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</si>
  <si>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</si>
  <si>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</si>
  <si>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</si>
  <si>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</si>
  <si>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</si>
  <si>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</si>
  <si>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</si>
  <si>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</si>
  <si>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</si>
  <si>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</si>
  <si>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</si>
  <si>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</si>
  <si>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</si>
  <si>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</si>
  <si>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</si>
  <si>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</si>
  <si>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</si>
  <si>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</si>
  <si>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</si>
  <si>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</si>
  <si>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</si>
  <si>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</si>
  <si>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</si>
  <si>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</si>
  <si>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</si>
  <si>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</si>
  <si>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</si>
  <si>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</si>
  <si>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</si>
  <si>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</si>
  <si>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</si>
  <si>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</si>
  <si>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</si>
  <si>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</si>
  <si>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</si>
  <si>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</si>
  <si>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</si>
  <si>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</si>
  <si>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</si>
  <si>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</si>
  <si>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</si>
  <si>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</si>
  <si>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</si>
  <si>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</si>
  <si>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</si>
  <si>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</si>
  <si>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</si>
  <si>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</si>
  <si>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</si>
  <si>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</si>
  <si>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</si>
  <si>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</si>
  <si>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</si>
  <si>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</si>
  <si>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</si>
  <si>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</si>
  <si>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</si>
  <si>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</si>
  <si>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</si>
  <si>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</si>
  <si>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</si>
  <si>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</si>
  <si>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</si>
  <si>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</si>
  <si>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</si>
  <si>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</si>
  <si>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</si>
  <si>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</si>
  <si>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</si>
  <si>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</si>
  <si>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</si>
  <si>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</si>
  <si>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</si>
  <si>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</si>
  <si>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</si>
  <si>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</si>
  <si>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</si>
  <si>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</si>
  <si>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</si>
  <si>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</si>
  <si>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</si>
  <si>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</si>
  <si>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</si>
  <si>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</si>
  <si>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</si>
  <si>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</si>
  <si>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</si>
  <si>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</si>
  <si>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</si>
  <si>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</si>
  <si>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</si>
  <si>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</si>
  <si>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</si>
  <si>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</si>
  <si>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</si>
  <si>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Install a new 33/11kV PSS within eastern development area of Lincoln (created by ring road extension) which installs 40MVA of additional capacity.  The scheme involves laying two 33kv cable circuits from Lincoln BSP to a new primary site with an estimated route length of 3km, the installation of two 33/11kV primary transformers and a new 15 panel 11kv switchboard.  required 11kV additional network is minimal as it is planned to interconnect to adjacent feeders locally that are currently supplied from Lincoln 132/11kV.</t>
  </si>
  <si>
    <t>I&amp;M</t>
  </si>
  <si>
    <t>6.6/11kV UG Cable</t>
  </si>
  <si>
    <t>6.6/11kV CB (GM) Primary</t>
  </si>
  <si>
    <t>33kV UG Cable (Non Pressurised)</t>
  </si>
  <si>
    <t>33kV CB (Gas Insulated Busbars)(ID) (GM)</t>
  </si>
  <si>
    <t>33kV Transformer (GM)</t>
  </si>
  <si>
    <t>Assets</t>
  </si>
  <si>
    <t>132kV UG Cable (Non Pressurised)</t>
  </si>
  <si>
    <t>132kV CB (Air Insulated Busbars)(OD) (GM)</t>
  </si>
  <si>
    <t>132kV Switchgear - Other</t>
  </si>
  <si>
    <t>132kV Transformer</t>
  </si>
  <si>
    <t>New Assets to be Maintained</t>
  </si>
  <si>
    <t>Baseline</t>
  </si>
  <si>
    <t>Install a third 39MVA 132/11kV transformer and associated 11kV switchboard at Lincoln Local Primary Substation.</t>
  </si>
  <si>
    <t>Install a new 132kV circuit between Lincoln Main BSP and Lincoln Local Primary Substation.</t>
  </si>
  <si>
    <t>Total cost = £4.31m</t>
  </si>
  <si>
    <t>Install a new  40MVA 33/11kV Primary substation to the East of Lincoln City Centre.</t>
  </si>
  <si>
    <t>Lay 3km of  33kV double underground circuits between  Lincoln Bulk Supply Point and the new site.</t>
  </si>
  <si>
    <t>Total cost = £ 3.83m</t>
  </si>
  <si>
    <t>Install a new 33/11kV PSS within eastern development area of Lincoln</t>
  </si>
  <si>
    <t>Option 1(i)</t>
  </si>
  <si>
    <t>1(i)</t>
  </si>
  <si>
    <t>Not a cost effective solution. In addition, the capacity created in wrong place.  11kV cable routes limited.  11kV fault levels too high</t>
  </si>
  <si>
    <t xml:space="preserve">Same as option 1, but with a consideration of the costs for the baseline solution increasing by around 10%. This is reflected by increasing the avoided DNO costs (baseline costs)  by 10% (both the capital costs and I&amp;M costs) </t>
  </si>
  <si>
    <r>
      <t xml:space="preserve">Workings / assumptions used for costing </t>
    </r>
    <r>
      <rPr>
        <b/>
        <sz val="14"/>
        <color rgb="FF0070C0"/>
        <rFont val="Calibri"/>
        <family val="2"/>
        <scheme val="minor"/>
      </rPr>
      <t>option 1(i)</t>
    </r>
  </si>
  <si>
    <t xml:space="preserve">The baseline option is still the optimum solution even with a 10% increment in costs. 
</t>
  </si>
  <si>
    <t>Sensitivity Analysis of the adopted Baseline option (New 33/11kV PSS) in the event that its implementation costs (and related I&amp;M costs) increased by around 10%</t>
  </si>
  <si>
    <t>This is the optimum reinforcement solution for Lincoln substation</t>
  </si>
  <si>
    <t>CBA Baseline</t>
  </si>
  <si>
    <t>CBA Option 1</t>
  </si>
  <si>
    <t xml:space="preserve">Install a third 132/11kV transformer </t>
  </si>
  <si>
    <t>CBA Option 1(i)</t>
  </si>
  <si>
    <t>To address the forecast overload of Lincoln 132/11kV substation.</t>
  </si>
  <si>
    <t>Reinforce the existing Lincoln 132/11kV substation by installing a third 132/11kV transformer and third section of 11kV switchboard which installs 39MVA of additional capacity.  This scheme involves establishing an additional 132kV bay in Lincoln Main 132kV substation, installing a 132kV cable from Lincoln Main to Lincoln Local 132kV substation to supply an additional 132/11kV transformer and installing a third section of 11kV switchboard (in a new building).  It is envisaged that the existing switchboard cannot be extended so the third section of switchboard will be configured to incorporate two incomers and a fully rated interconnector back to the existing 11kV switchboard.  The new section of switchboard will run with its bus section open due to fault level constraints within the 11kV network.</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</si>
</sst>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3"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
      <sz val="10"/>
      <name val="Verdana"/>
      <family val="2"/>
    </font>
    <font>
      <b/>
      <u/>
      <sz val="11"/>
      <color theme="1"/>
      <name val="Calibri"/>
      <family val="2"/>
      <scheme val="minor"/>
    </font>
    <font>
      <b/>
      <sz val="10"/>
      <name val="Verdan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6">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s>
  <cellStyleXfs count="10">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2" fillId="0" borderId="0">
      <alignment horizontal="left" vertical="center" indent="1"/>
    </xf>
  </cellStyleXfs>
  <cellXfs count="196">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30" fillId="0" borderId="0" xfId="9" applyFont="1" applyFill="1" applyBorder="1" applyAlignment="1">
      <alignment vertical="center"/>
    </xf>
    <xf numFmtId="0" fontId="0" fillId="0" borderId="0" xfId="0" applyFill="1"/>
    <xf numFmtId="0" fontId="30" fillId="0" borderId="0" xfId="9" applyFont="1" applyFill="1" applyBorder="1" applyAlignment="1">
      <alignment horizontal="center"/>
    </xf>
    <xf numFmtId="0" fontId="31" fillId="0" borderId="0" xfId="0" applyFont="1"/>
    <xf numFmtId="0" fontId="32" fillId="0" borderId="0" xfId="9" applyFont="1" applyFill="1" applyBorder="1" applyAlignment="1">
      <alignment vertical="center"/>
    </xf>
    <xf numFmtId="0" fontId="32" fillId="0" borderId="0" xfId="9" applyFont="1" applyFill="1" applyBorder="1" applyAlignment="1">
      <alignment horizontal="center"/>
    </xf>
    <xf numFmtId="0" fontId="0" fillId="0" borderId="0" xfId="0" applyFill="1" applyBorder="1"/>
    <xf numFmtId="0" fontId="0" fillId="0" borderId="0" xfId="0"/>
    <xf numFmtId="0" fontId="0" fillId="0" borderId="0" xfId="0" applyAlignment="1">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horizontal="left" vertical="center" wrapText="1"/>
    </xf>
    <xf numFmtId="0" fontId="4" fillId="0" borderId="0" xfId="0" applyFont="1" applyBorder="1" applyAlignment="1">
      <alignment vertical="top" wrapText="1"/>
    </xf>
    <xf numFmtId="0" fontId="0" fillId="0" borderId="0" xfId="0" applyBorder="1" applyAlignment="1"/>
    <xf numFmtId="10" fontId="4" fillId="5" borderId="3" xfId="1" applyNumberFormat="1" applyFont="1" applyFill="1" applyBorder="1" applyProtection="1">
      <protection locked="0"/>
    </xf>
    <xf numFmtId="0" fontId="4" fillId="0" borderId="3" xfId="0" applyFont="1" applyBorder="1" applyAlignment="1">
      <alignment vertical="center"/>
    </xf>
    <xf numFmtId="0" fontId="4" fillId="0" borderId="3" xfId="0" applyFont="1" applyBorder="1" applyAlignment="1">
      <alignment horizontal="center" vertical="center"/>
    </xf>
    <xf numFmtId="0" fontId="4" fillId="0" borderId="3" xfId="0" applyFont="1" applyBorder="1" applyAlignment="1">
      <alignment vertical="center" wrapText="1"/>
    </xf>
    <xf numFmtId="8" fontId="4" fillId="0" borderId="3" xfId="0" applyNumberFormat="1" applyFont="1" applyBorder="1" applyAlignment="1">
      <alignment horizontal="center" vertical="center"/>
    </xf>
    <xf numFmtId="8" fontId="4" fillId="0" borderId="3" xfId="0" applyNumberFormat="1" applyFont="1" applyBorder="1" applyAlignment="1">
      <alignment horizontal="left"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3" xfId="0" applyFont="1" applyBorder="1" applyAlignment="1">
      <alignment horizontal="center"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vertical="top" wrapText="1"/>
    </xf>
    <xf numFmtId="0" fontId="4" fillId="0" borderId="7" xfId="0" applyFont="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cellXfs>
  <cellStyles count="10">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Normal 7" xfId="9"/>
    <cellStyle name="Percent" xfId="1" builtinId="5"/>
  </cellStyles>
  <dxfs count="14">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workbookViewId="0">
      <selection activeCell="A2" sqref="A2"/>
    </sheetView>
  </sheetViews>
  <sheetFormatPr defaultRowHeight="15" x14ac:dyDescent="0.25"/>
  <cols>
    <col min="1" max="1" width="5.85546875" style="139" customWidth="1"/>
    <col min="2" max="2" width="72.7109375" style="139" customWidth="1"/>
    <col min="3" max="3" width="21.5703125" style="139" bestFit="1" customWidth="1"/>
    <col min="4" max="4" width="18.42578125" style="139" bestFit="1" customWidth="1"/>
    <col min="5" max="5" width="14.140625" style="139" bestFit="1" customWidth="1"/>
    <col min="6" max="6" width="17" style="139" bestFit="1" customWidth="1"/>
    <col min="7" max="7" width="18.7109375" style="139" bestFit="1" customWidth="1"/>
    <col min="8" max="16384" width="9.140625" style="139"/>
  </cols>
  <sheetData>
    <row r="1" spans="1:4" ht="18.75" x14ac:dyDescent="0.3">
      <c r="A1" s="1" t="s">
        <v>364</v>
      </c>
    </row>
    <row r="2" spans="1:4" x14ac:dyDescent="0.25">
      <c r="A2" s="139" t="s">
        <v>78</v>
      </c>
    </row>
    <row r="3" spans="1:4" s="145" customFormat="1" ht="17.25" customHeight="1" x14ac:dyDescent="0.25">
      <c r="B3" s="144"/>
      <c r="C3" s="144"/>
      <c r="D3" s="144"/>
    </row>
    <row r="4" spans="1:4" ht="43.5" customHeight="1" x14ac:dyDescent="0.25">
      <c r="A4" s="142">
        <v>1</v>
      </c>
      <c r="B4" s="193" t="s">
        <v>363</v>
      </c>
      <c r="C4" s="194"/>
      <c r="D4" s="195"/>
    </row>
    <row r="5" spans="1:4" x14ac:dyDescent="0.25">
      <c r="A5" s="142"/>
      <c r="B5" s="143"/>
    </row>
    <row r="6" spans="1:4" x14ac:dyDescent="0.25">
      <c r="A6" s="142"/>
      <c r="B6" s="143"/>
    </row>
    <row r="7" spans="1:4" x14ac:dyDescent="0.25">
      <c r="A7" s="142"/>
      <c r="B7" s="143"/>
    </row>
    <row r="8" spans="1:4" x14ac:dyDescent="0.25">
      <c r="A8" s="142"/>
      <c r="B8" s="143"/>
    </row>
    <row r="9" spans="1:4" x14ac:dyDescent="0.25">
      <c r="A9" s="142"/>
      <c r="B9" s="143"/>
    </row>
    <row r="11" spans="1:4" x14ac:dyDescent="0.25">
      <c r="B11" s="135"/>
      <c r="C11" s="133"/>
    </row>
    <row r="12" spans="1:4" x14ac:dyDescent="0.25">
      <c r="B12" s="132"/>
      <c r="C12" s="134"/>
    </row>
    <row r="13" spans="1:4" x14ac:dyDescent="0.25">
      <c r="B13" s="136"/>
      <c r="C13" s="137"/>
    </row>
    <row r="14" spans="1:4" s="138" customFormat="1" x14ac:dyDescent="0.25">
      <c r="B14" s="132"/>
      <c r="C14" s="134"/>
    </row>
    <row r="15" spans="1:4" s="138" customFormat="1" x14ac:dyDescent="0.25">
      <c r="B15" s="132"/>
      <c r="C15" s="134"/>
    </row>
    <row r="16" spans="1:4" s="138" customFormat="1" x14ac:dyDescent="0.25">
      <c r="B16" s="132"/>
      <c r="C16" s="134"/>
    </row>
    <row r="17" spans="2:3" s="138" customFormat="1" x14ac:dyDescent="0.25">
      <c r="B17" s="132"/>
      <c r="C17" s="134"/>
    </row>
    <row r="18" spans="2:3" s="138" customFormat="1" x14ac:dyDescent="0.25">
      <c r="B18" s="132"/>
      <c r="C18" s="134"/>
    </row>
    <row r="19" spans="2:3" s="138" customFormat="1" x14ac:dyDescent="0.25">
      <c r="B19" s="132"/>
      <c r="C19" s="134"/>
    </row>
    <row r="20" spans="2:3" s="138" customFormat="1" x14ac:dyDescent="0.25"/>
  </sheetData>
  <mergeCells count="1">
    <mergeCell ref="B4:D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2" sqref="C12"/>
    </sheetView>
  </sheetViews>
  <sheetFormatPr defaultColWidth="9.140625"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304</v>
      </c>
      <c r="C7" s="31" t="s">
        <v>338</v>
      </c>
    </row>
    <row r="8" spans="2:3" x14ac:dyDescent="0.3">
      <c r="B8" s="98" t="s">
        <v>305</v>
      </c>
      <c r="C8" s="31" t="s">
        <v>306</v>
      </c>
    </row>
    <row r="9" spans="2:3" ht="30" x14ac:dyDescent="0.3">
      <c r="B9" s="97" t="s">
        <v>227</v>
      </c>
      <c r="C9" s="31" t="s">
        <v>337</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316</v>
      </c>
      <c r="C25" s="91"/>
      <c r="D25" s="91"/>
    </row>
    <row r="26" spans="2:4" ht="32.25" customHeight="1" x14ac:dyDescent="0.3">
      <c r="B26" s="152" t="s">
        <v>225</v>
      </c>
      <c r="C26" s="152"/>
      <c r="D26" s="152"/>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8"/>
  <sheetViews>
    <sheetView showGridLines="0" tabSelected="1" zoomScale="80" zoomScaleNormal="80" workbookViewId="0">
      <pane ySplit="3" topLeftCell="A4" activePane="bottomLeft" state="frozen"/>
      <selection pane="bottomLeft" activeCell="G5" sqref="G5"/>
    </sheetView>
  </sheetViews>
  <sheetFormatPr defaultColWidth="9.140625"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9" t="s">
        <v>372</v>
      </c>
      <c r="C2" s="160"/>
      <c r="D2" s="160"/>
      <c r="E2" s="160"/>
      <c r="F2" s="161"/>
      <c r="Z2" s="26" t="s">
        <v>81</v>
      </c>
    </row>
    <row r="3" spans="2:26" ht="24.75" customHeight="1" x14ac:dyDescent="0.3">
      <c r="B3" s="162"/>
      <c r="C3" s="163"/>
      <c r="D3" s="163"/>
      <c r="E3" s="163"/>
      <c r="F3" s="164"/>
    </row>
    <row r="4" spans="2:26" ht="18" customHeight="1" x14ac:dyDescent="0.3">
      <c r="B4" s="25" t="s">
        <v>80</v>
      </c>
      <c r="C4" s="27"/>
      <c r="D4" s="27"/>
      <c r="E4" s="27"/>
      <c r="F4" s="27"/>
    </row>
    <row r="5" spans="2:26" ht="24.75" customHeight="1" x14ac:dyDescent="0.3">
      <c r="B5" s="156"/>
      <c r="C5" s="157"/>
      <c r="D5" s="157"/>
      <c r="E5" s="157"/>
      <c r="F5" s="158"/>
    </row>
    <row r="6" spans="2:26" ht="13.5" customHeight="1" x14ac:dyDescent="0.3">
      <c r="B6" s="27"/>
      <c r="C6" s="27"/>
      <c r="D6" s="27"/>
      <c r="E6" s="27"/>
      <c r="F6" s="27"/>
    </row>
    <row r="7" spans="2:26" x14ac:dyDescent="0.3">
      <c r="B7" s="25" t="s">
        <v>50</v>
      </c>
    </row>
    <row r="8" spans="2:26" x14ac:dyDescent="0.3">
      <c r="B8" s="170" t="s">
        <v>27</v>
      </c>
      <c r="C8" s="171"/>
      <c r="D8" s="165" t="s">
        <v>30</v>
      </c>
      <c r="E8" s="165"/>
      <c r="F8" s="165"/>
    </row>
    <row r="9" spans="2:26" ht="99.75" customHeight="1" x14ac:dyDescent="0.3">
      <c r="B9" s="172" t="s">
        <v>352</v>
      </c>
      <c r="C9" s="173"/>
      <c r="D9" s="166" t="s">
        <v>339</v>
      </c>
      <c r="E9" s="166"/>
      <c r="F9" s="166"/>
    </row>
    <row r="10" spans="2:26" ht="130.5" customHeight="1" x14ac:dyDescent="0.3">
      <c r="B10" s="172" t="s">
        <v>227</v>
      </c>
      <c r="C10" s="173"/>
      <c r="D10" s="166" t="s">
        <v>373</v>
      </c>
      <c r="E10" s="166"/>
      <c r="F10" s="166"/>
    </row>
    <row r="11" spans="2:26" ht="30.75" customHeight="1" x14ac:dyDescent="0.3">
      <c r="B11" s="172" t="s">
        <v>360</v>
      </c>
      <c r="C11" s="173"/>
      <c r="D11" s="167" t="s">
        <v>366</v>
      </c>
      <c r="E11" s="168"/>
      <c r="F11" s="169"/>
    </row>
    <row r="12" spans="2:26" ht="22.5" customHeight="1" x14ac:dyDescent="0.3">
      <c r="B12" s="172"/>
      <c r="C12" s="173"/>
      <c r="D12" s="156"/>
      <c r="E12" s="157"/>
      <c r="F12" s="158"/>
    </row>
    <row r="13" spans="2:26" ht="22.5" customHeight="1" x14ac:dyDescent="0.3">
      <c r="B13" s="153"/>
      <c r="C13" s="154"/>
      <c r="D13" s="155"/>
      <c r="E13" s="155"/>
      <c r="F13" s="155"/>
    </row>
    <row r="14" spans="2:26" ht="22.5" customHeight="1" x14ac:dyDescent="0.3">
      <c r="B14" s="153"/>
      <c r="C14" s="154"/>
      <c r="D14" s="155"/>
      <c r="E14" s="155"/>
      <c r="F14" s="155"/>
    </row>
    <row r="15" spans="2:26" ht="22.5" customHeight="1" x14ac:dyDescent="0.3">
      <c r="B15" s="153"/>
      <c r="C15" s="154"/>
      <c r="D15" s="155"/>
      <c r="E15" s="155"/>
      <c r="F15" s="155"/>
    </row>
    <row r="16" spans="2:26" ht="22.5" customHeight="1" x14ac:dyDescent="0.3">
      <c r="B16" s="153"/>
      <c r="C16" s="154"/>
      <c r="D16" s="155"/>
      <c r="E16" s="155"/>
      <c r="F16" s="155"/>
    </row>
    <row r="17" spans="2:11" ht="22.5" customHeight="1" x14ac:dyDescent="0.3">
      <c r="B17" s="153"/>
      <c r="C17" s="154"/>
      <c r="D17" s="155"/>
      <c r="E17" s="155"/>
      <c r="F17" s="155"/>
    </row>
    <row r="18" spans="2:11" ht="22.5" customHeight="1" x14ac:dyDescent="0.3">
      <c r="B18" s="153"/>
      <c r="C18" s="154"/>
      <c r="D18" s="155"/>
      <c r="E18" s="155"/>
      <c r="F18" s="155"/>
    </row>
    <row r="19" spans="2:11" ht="22.5" customHeight="1" x14ac:dyDescent="0.3">
      <c r="B19" s="153"/>
      <c r="C19" s="154"/>
      <c r="D19" s="155"/>
      <c r="E19" s="155"/>
      <c r="F19" s="155"/>
    </row>
    <row r="20" spans="2:11" ht="22.5" customHeight="1" x14ac:dyDescent="0.3">
      <c r="B20" s="153"/>
      <c r="C20" s="154"/>
      <c r="D20" s="155"/>
      <c r="E20" s="155"/>
      <c r="F20" s="155"/>
    </row>
    <row r="21" spans="2:11" ht="22.5" customHeight="1" x14ac:dyDescent="0.3">
      <c r="B21" s="153"/>
      <c r="C21" s="154"/>
      <c r="D21" s="155"/>
      <c r="E21" s="155"/>
      <c r="F21" s="155"/>
    </row>
    <row r="22" spans="2:11" ht="22.5" customHeight="1" x14ac:dyDescent="0.3">
      <c r="B22" s="153"/>
      <c r="C22" s="154"/>
      <c r="D22" s="155"/>
      <c r="E22" s="155"/>
      <c r="F22" s="155"/>
    </row>
    <row r="23" spans="2:11" ht="22.5" customHeight="1" x14ac:dyDescent="0.3">
      <c r="B23" s="153"/>
      <c r="C23" s="154"/>
      <c r="D23" s="155"/>
      <c r="E23" s="155"/>
      <c r="F23" s="155"/>
    </row>
    <row r="24" spans="2:11" ht="12.75" customHeight="1" x14ac:dyDescent="0.3">
      <c r="B24" s="28"/>
      <c r="C24" s="28"/>
      <c r="D24" s="29"/>
      <c r="E24" s="29"/>
      <c r="F24" s="29"/>
    </row>
    <row r="25" spans="2:11" x14ac:dyDescent="0.3">
      <c r="B25" s="25" t="s">
        <v>51</v>
      </c>
    </row>
    <row r="26" spans="2:11" ht="38.25" customHeight="1" x14ac:dyDescent="0.3">
      <c r="B26" s="175" t="s">
        <v>48</v>
      </c>
      <c r="C26" s="177" t="s">
        <v>27</v>
      </c>
      <c r="D26" s="177" t="s">
        <v>28</v>
      </c>
      <c r="E26" s="177" t="s">
        <v>30</v>
      </c>
      <c r="F26" s="175" t="s">
        <v>31</v>
      </c>
      <c r="G26" s="174" t="s">
        <v>102</v>
      </c>
      <c r="H26" s="174"/>
      <c r="I26" s="174"/>
      <c r="J26" s="174"/>
      <c r="K26" s="174"/>
    </row>
    <row r="27" spans="2:11" x14ac:dyDescent="0.3">
      <c r="B27" s="176"/>
      <c r="C27" s="178"/>
      <c r="D27" s="178"/>
      <c r="E27" s="178"/>
      <c r="F27" s="176"/>
      <c r="G27" s="64" t="s">
        <v>103</v>
      </c>
      <c r="H27" s="64" t="s">
        <v>104</v>
      </c>
      <c r="I27" s="64" t="s">
        <v>105</v>
      </c>
      <c r="J27" s="64" t="s">
        <v>106</v>
      </c>
      <c r="K27" s="64" t="s">
        <v>107</v>
      </c>
    </row>
    <row r="28" spans="2:11" ht="41.25" customHeight="1" x14ac:dyDescent="0.3">
      <c r="B28" s="148" t="s">
        <v>352</v>
      </c>
      <c r="C28" s="31" t="s">
        <v>359</v>
      </c>
      <c r="D28" s="147" t="s">
        <v>29</v>
      </c>
      <c r="E28" s="149" t="s">
        <v>367</v>
      </c>
      <c r="F28" s="147" t="s">
        <v>159</v>
      </c>
      <c r="G28" s="65"/>
      <c r="H28" s="65"/>
      <c r="I28" s="65"/>
      <c r="J28" s="65"/>
      <c r="K28" s="66"/>
    </row>
    <row r="29" spans="2:11" ht="45" x14ac:dyDescent="0.3">
      <c r="B29" s="148">
        <v>1</v>
      </c>
      <c r="C29" s="149" t="s">
        <v>227</v>
      </c>
      <c r="D29" s="147" t="s">
        <v>81</v>
      </c>
      <c r="E29" s="149" t="s">
        <v>362</v>
      </c>
      <c r="F29" s="147"/>
      <c r="G29" s="150">
        <f>'Option 1'!$C$4</f>
        <v>-0.38374098320389621</v>
      </c>
      <c r="H29" s="150">
        <f>'Option 1'!$C$5</f>
        <v>-0.4697081892461954</v>
      </c>
      <c r="I29" s="150">
        <f>'Option 1'!$C$6</f>
        <v>-0.52906759172536799</v>
      </c>
      <c r="J29" s="150">
        <f>'Option 1'!C7</f>
        <v>-0.59212057606243063</v>
      </c>
      <c r="K29" s="151"/>
    </row>
    <row r="30" spans="2:11" ht="83.25" customHeight="1" x14ac:dyDescent="0.3">
      <c r="B30" s="148" t="s">
        <v>361</v>
      </c>
      <c r="C30" s="149" t="str">
        <f>D11</f>
        <v>Sensitivity Analysis of the adopted Baseline option (New 33/11kV PSS) in the event that its implementation costs (and related I&amp;M costs) increased by around 10%</v>
      </c>
      <c r="D30" s="147" t="s">
        <v>81</v>
      </c>
      <c r="E30" s="149" t="s">
        <v>365</v>
      </c>
      <c r="F30" s="147"/>
      <c r="G30" s="150">
        <f>'Option 1 (i)'!$C4</f>
        <v>-8.0765134432382021E-2</v>
      </c>
      <c r="H30" s="150">
        <f>'Option 1 (i)'!$C5</f>
        <v>-0.1002208828870723</v>
      </c>
      <c r="I30" s="150">
        <f>'Option 1 (i)'!$C6</f>
        <v>-0.11427139279370488</v>
      </c>
      <c r="J30" s="150">
        <f>'Option 1 (i)'!$C7</f>
        <v>-0.13007441552601842</v>
      </c>
      <c r="K30" s="147"/>
    </row>
    <row r="31" spans="2:11" ht="27.75" customHeight="1" x14ac:dyDescent="0.3">
      <c r="B31" s="148">
        <v>2</v>
      </c>
      <c r="C31" s="30"/>
      <c r="D31" s="30"/>
      <c r="E31" s="31"/>
      <c r="F31" s="30"/>
      <c r="G31" s="65"/>
      <c r="H31" s="65"/>
      <c r="I31" s="65"/>
      <c r="J31" s="65"/>
      <c r="K31" s="30"/>
    </row>
    <row r="32" spans="2:11" ht="27.75" customHeight="1" x14ac:dyDescent="0.3">
      <c r="B32" s="148">
        <v>3</v>
      </c>
      <c r="C32" s="30"/>
      <c r="D32" s="30"/>
      <c r="E32" s="31"/>
      <c r="F32" s="30"/>
      <c r="G32" s="65"/>
      <c r="H32" s="65"/>
      <c r="I32" s="65"/>
      <c r="J32" s="65"/>
      <c r="K32" s="30"/>
    </row>
    <row r="33" spans="2:11" ht="27.75" customHeight="1" x14ac:dyDescent="0.3">
      <c r="B33" s="148">
        <v>4</v>
      </c>
      <c r="C33" s="30"/>
      <c r="D33" s="30"/>
      <c r="E33" s="31"/>
      <c r="F33" s="30"/>
      <c r="G33" s="65"/>
      <c r="H33" s="65"/>
      <c r="I33" s="65"/>
      <c r="J33" s="65"/>
      <c r="K33" s="30"/>
    </row>
    <row r="38" spans="2:11" x14ac:dyDescent="0.3">
      <c r="B38" s="2" t="s">
        <v>108</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F28">
    <cfRule type="expression" dxfId="13" priority="15">
      <formula>$D28="adopted"</formula>
    </cfRule>
  </conditionalFormatting>
  <conditionalFormatting sqref="B31:F33 B30:D30 F30">
    <cfRule type="expression" dxfId="12" priority="14">
      <formula>$D30="adopted"</formula>
    </cfRule>
  </conditionalFormatting>
  <conditionalFormatting sqref="D30:D33">
    <cfRule type="expression" dxfId="11" priority="13">
      <formula>$D30="adopted"</formula>
    </cfRule>
  </conditionalFormatting>
  <conditionalFormatting sqref="G28:K28 K29">
    <cfRule type="expression" dxfId="10" priority="12">
      <formula>$D28="adopted"</formula>
    </cfRule>
  </conditionalFormatting>
  <conditionalFormatting sqref="G32:K33 K30:K31">
    <cfRule type="expression" dxfId="9" priority="11">
      <formula>$D30="adopted"</formula>
    </cfRule>
  </conditionalFormatting>
  <conditionalFormatting sqref="G32:J33">
    <cfRule type="expression" dxfId="8" priority="10">
      <formula>$D32="adopted"</formula>
    </cfRule>
  </conditionalFormatting>
  <conditionalFormatting sqref="G32:J32">
    <cfRule type="expression" dxfId="7" priority="8">
      <formula>$D32="adopted"</formula>
    </cfRule>
  </conditionalFormatting>
  <conditionalFormatting sqref="G33:J33">
    <cfRule type="expression" dxfId="6" priority="7">
      <formula>$D33="adopted"</formula>
    </cfRule>
  </conditionalFormatting>
  <conditionalFormatting sqref="G32:J33">
    <cfRule type="expression" dxfId="5" priority="6">
      <formula>$D32="adopted"</formula>
    </cfRule>
  </conditionalFormatting>
  <conditionalFormatting sqref="G30:J30">
    <cfRule type="expression" dxfId="4" priority="5">
      <formula>$D30="adopted"</formula>
    </cfRule>
  </conditionalFormatting>
  <conditionalFormatting sqref="G31:J31">
    <cfRule type="expression" dxfId="3" priority="4">
      <formula>$D31="adopted"</formula>
    </cfRule>
  </conditionalFormatting>
  <conditionalFormatting sqref="B29:F29">
    <cfRule type="expression" dxfId="2" priority="3">
      <formula>$D29="adopted"</formula>
    </cfRule>
  </conditionalFormatting>
  <conditionalFormatting sqref="G29:J29">
    <cfRule type="expression" dxfId="1" priority="2">
      <formula>$D29="adopted"</formula>
    </cfRule>
  </conditionalFormatting>
  <conditionalFormatting sqref="E30">
    <cfRule type="expression" dxfId="0" priority="1">
      <formula>$D30="adopted"</formula>
    </cfRule>
  </conditionalFormatting>
  <dataValidations count="1">
    <dataValidation type="list" allowBlank="1" showInputMessage="1" showErrorMessage="1" sqref="D28:D33">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9" sqref="F9"/>
    </sheetView>
  </sheetViews>
  <sheetFormatPr defaultColWidth="9.140625"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46">
        <v>4.8300000000000003E-2</v>
      </c>
      <c r="D3" s="111" t="s">
        <v>297</v>
      </c>
      <c r="E3" s="21"/>
      <c r="F3" s="77"/>
      <c r="G3" s="129"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1" t="s">
        <v>314</v>
      </c>
      <c r="G5" s="38"/>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1"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312</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79" t="s">
        <v>75</v>
      </c>
      <c r="C13" s="180"/>
      <c r="D13" s="128"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81"/>
      <c r="C14" s="182"/>
      <c r="D14" s="42" t="s">
        <v>109</v>
      </c>
      <c r="E14" s="21"/>
      <c r="F14" s="67"/>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83" t="s">
        <v>329</v>
      </c>
      <c r="C15" s="41" t="s">
        <v>322</v>
      </c>
      <c r="D15" s="127">
        <v>1.3408686121386491</v>
      </c>
      <c r="E15" s="21"/>
      <c r="F15" s="70" t="s">
        <v>92</v>
      </c>
      <c r="G15" s="38"/>
      <c r="H15" s="38"/>
      <c r="I15" s="76"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83"/>
      <c r="C16" s="41" t="s">
        <v>323</v>
      </c>
      <c r="D16" s="127">
        <v>1.3004251926654264</v>
      </c>
      <c r="E16" s="83"/>
      <c r="F16" s="71" t="s">
        <v>157</v>
      </c>
      <c r="G16" s="38"/>
      <c r="H16" s="38"/>
      <c r="I16" s="76"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83"/>
      <c r="C17" s="41" t="s">
        <v>324</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83"/>
      <c r="C18" s="41" t="s">
        <v>325</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83"/>
      <c r="C19" s="41" t="s">
        <v>326</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83"/>
      <c r="C20" s="41" t="s">
        <v>327</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83"/>
      <c r="C21" s="41"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83"/>
      <c r="C22" s="41"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83"/>
      <c r="C23" s="41"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83"/>
      <c r="C24" s="41"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317</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B2" sqref="B2"/>
    </sheetView>
  </sheetViews>
  <sheetFormatPr defaultColWidth="9.140625"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368</v>
      </c>
      <c r="C1" s="3" t="s">
        <v>303</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88" t="s">
        <v>11</v>
      </c>
      <c r="B7" s="61" t="s">
        <v>159</v>
      </c>
      <c r="C7" s="60"/>
      <c r="D7" s="61" t="s">
        <v>40</v>
      </c>
      <c r="E7" s="62">
        <v>-3.7972443842561905</v>
      </c>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89"/>
      <c r="B8" s="61" t="s">
        <v>176</v>
      </c>
      <c r="C8" s="60"/>
      <c r="D8" s="61" t="s">
        <v>40</v>
      </c>
      <c r="E8" s="62">
        <v>-1.3019009150336385E-2</v>
      </c>
      <c r="F8" s="62">
        <v>-1.3019973965302864E-2</v>
      </c>
      <c r="G8" s="62">
        <v>-1.3044105580130102E-2</v>
      </c>
      <c r="H8" s="62">
        <v>-1.301794781663157E-2</v>
      </c>
      <c r="I8" s="62">
        <v>-1.2998880549657138E-2</v>
      </c>
      <c r="J8" s="62">
        <v>-1.2986585969474525E-2</v>
      </c>
      <c r="K8" s="62">
        <v>-1.2975303356639977E-2</v>
      </c>
      <c r="L8" s="62">
        <v>-1.2954258874570215E-2</v>
      </c>
      <c r="M8" s="62">
        <v>-1.2999999999999999E-2</v>
      </c>
      <c r="N8" s="62">
        <v>-1.2999999999999999E-2</v>
      </c>
      <c r="O8" s="62">
        <v>-1.2999999999999999E-2</v>
      </c>
      <c r="P8" s="62">
        <v>-1.2999999999999999E-2</v>
      </c>
      <c r="Q8" s="62">
        <v>-1.2999999999999999E-2</v>
      </c>
      <c r="R8" s="62">
        <v>-1.2999999999999999E-2</v>
      </c>
      <c r="S8" s="62">
        <v>-1.2999999999999999E-2</v>
      </c>
      <c r="T8" s="62">
        <v>-1.2999999999999999E-2</v>
      </c>
      <c r="U8" s="62">
        <v>-1.2999999999999999E-2</v>
      </c>
      <c r="V8" s="62">
        <v>-1.2999999999999999E-2</v>
      </c>
      <c r="W8" s="62">
        <v>-1.2999999999999999E-2</v>
      </c>
      <c r="X8" s="62">
        <v>-1.2999999999999999E-2</v>
      </c>
      <c r="Y8" s="62">
        <v>-1.2999999999999999E-2</v>
      </c>
      <c r="Z8" s="62">
        <v>-1.2999999999999999E-2</v>
      </c>
      <c r="AA8" s="62">
        <v>-1.2999999999999999E-2</v>
      </c>
      <c r="AB8" s="62">
        <v>-1.2999999999999999E-2</v>
      </c>
      <c r="AC8" s="62">
        <v>-1.2999999999999999E-2</v>
      </c>
      <c r="AD8" s="62">
        <v>-1.2999999999999999E-2</v>
      </c>
      <c r="AE8" s="62">
        <v>-1.2999999999999999E-2</v>
      </c>
      <c r="AF8" s="62">
        <v>-1.2999999999999999E-2</v>
      </c>
      <c r="AG8" s="62">
        <v>-1.2999999999999999E-2</v>
      </c>
      <c r="AH8" s="62">
        <v>-1.2999999999999999E-2</v>
      </c>
      <c r="AI8" s="62">
        <v>-1.2999999999999999E-2</v>
      </c>
      <c r="AJ8" s="62">
        <v>-1.2999999999999999E-2</v>
      </c>
      <c r="AK8" s="62">
        <v>-1.2999999999999999E-2</v>
      </c>
      <c r="AL8" s="62">
        <v>-1.2999999999999999E-2</v>
      </c>
      <c r="AM8" s="62">
        <v>-1.2999999999999999E-2</v>
      </c>
      <c r="AN8" s="62">
        <v>-1.2999999999999999E-2</v>
      </c>
      <c r="AO8" s="62">
        <v>-1.2999999999999999E-2</v>
      </c>
      <c r="AP8" s="62">
        <v>-1.2999999999999999E-2</v>
      </c>
      <c r="AQ8" s="62">
        <v>-1.2999999999999999E-2</v>
      </c>
      <c r="AR8" s="62">
        <v>-1.2999999999999999E-2</v>
      </c>
      <c r="AS8" s="62">
        <v>-1.2999999999999999E-2</v>
      </c>
      <c r="AT8" s="62">
        <v>-1.2999999999999999E-2</v>
      </c>
      <c r="AU8" s="62">
        <v>-1.2999999999999999E-2</v>
      </c>
      <c r="AV8" s="62">
        <v>-1.2999999999999999E-2</v>
      </c>
      <c r="AW8" s="62">
        <v>-1.2999999999999999E-2</v>
      </c>
      <c r="AX8" s="61"/>
      <c r="AY8" s="61"/>
      <c r="AZ8" s="61"/>
      <c r="BA8" s="61"/>
      <c r="BB8" s="61"/>
      <c r="BC8" s="61"/>
      <c r="BD8" s="61"/>
    </row>
    <row r="9" spans="1:56" x14ac:dyDescent="0.3">
      <c r="A9" s="189"/>
      <c r="B9" s="61" t="s">
        <v>198</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89"/>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89"/>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90"/>
      <c r="B12" s="125" t="s">
        <v>197</v>
      </c>
      <c r="C12" s="58"/>
      <c r="D12" s="126" t="s">
        <v>40</v>
      </c>
      <c r="E12" s="59">
        <f>SUM(E7:E11)</f>
        <v>-3.8102633934065269</v>
      </c>
      <c r="F12" s="59">
        <f t="shared" ref="F12:AW12" si="0">SUM(F7:F11)</f>
        <v>-1.3019973965302864E-2</v>
      </c>
      <c r="G12" s="59">
        <f t="shared" si="0"/>
        <v>-1.3044105580130102E-2</v>
      </c>
      <c r="H12" s="59">
        <f t="shared" si="0"/>
        <v>-1.301794781663157E-2</v>
      </c>
      <c r="I12" s="59">
        <f t="shared" si="0"/>
        <v>-1.2998880549657138E-2</v>
      </c>
      <c r="J12" s="59">
        <f t="shared" si="0"/>
        <v>-1.2986585969474525E-2</v>
      </c>
      <c r="K12" s="59">
        <f t="shared" si="0"/>
        <v>-1.2975303356639977E-2</v>
      </c>
      <c r="L12" s="59">
        <f t="shared" si="0"/>
        <v>-1.2954258874570215E-2</v>
      </c>
      <c r="M12" s="59">
        <f t="shared" si="0"/>
        <v>-1.2999999999999999E-2</v>
      </c>
      <c r="N12" s="59">
        <f t="shared" si="0"/>
        <v>-1.2999999999999999E-2</v>
      </c>
      <c r="O12" s="59">
        <f t="shared" si="0"/>
        <v>-1.2999999999999999E-2</v>
      </c>
      <c r="P12" s="59">
        <f t="shared" si="0"/>
        <v>-1.2999999999999999E-2</v>
      </c>
      <c r="Q12" s="59">
        <f t="shared" si="0"/>
        <v>-1.2999999999999999E-2</v>
      </c>
      <c r="R12" s="59">
        <f t="shared" si="0"/>
        <v>-1.2999999999999999E-2</v>
      </c>
      <c r="S12" s="59">
        <f t="shared" si="0"/>
        <v>-1.2999999999999999E-2</v>
      </c>
      <c r="T12" s="59">
        <f t="shared" si="0"/>
        <v>-1.2999999999999999E-2</v>
      </c>
      <c r="U12" s="59">
        <f t="shared" si="0"/>
        <v>-1.2999999999999999E-2</v>
      </c>
      <c r="V12" s="59">
        <f t="shared" si="0"/>
        <v>-1.2999999999999999E-2</v>
      </c>
      <c r="W12" s="59">
        <f t="shared" si="0"/>
        <v>-1.2999999999999999E-2</v>
      </c>
      <c r="X12" s="59">
        <f t="shared" si="0"/>
        <v>-1.2999999999999999E-2</v>
      </c>
      <c r="Y12" s="59">
        <f t="shared" si="0"/>
        <v>-1.2999999999999999E-2</v>
      </c>
      <c r="Z12" s="59">
        <f t="shared" si="0"/>
        <v>-1.2999999999999999E-2</v>
      </c>
      <c r="AA12" s="59">
        <f t="shared" si="0"/>
        <v>-1.2999999999999999E-2</v>
      </c>
      <c r="AB12" s="59">
        <f t="shared" si="0"/>
        <v>-1.2999999999999999E-2</v>
      </c>
      <c r="AC12" s="59">
        <f t="shared" si="0"/>
        <v>-1.2999999999999999E-2</v>
      </c>
      <c r="AD12" s="59">
        <f t="shared" si="0"/>
        <v>-1.2999999999999999E-2</v>
      </c>
      <c r="AE12" s="59">
        <f t="shared" si="0"/>
        <v>-1.2999999999999999E-2</v>
      </c>
      <c r="AF12" s="59">
        <f t="shared" si="0"/>
        <v>-1.2999999999999999E-2</v>
      </c>
      <c r="AG12" s="59">
        <f t="shared" si="0"/>
        <v>-1.2999999999999999E-2</v>
      </c>
      <c r="AH12" s="59">
        <f t="shared" si="0"/>
        <v>-1.2999999999999999E-2</v>
      </c>
      <c r="AI12" s="59">
        <f t="shared" si="0"/>
        <v>-1.2999999999999999E-2</v>
      </c>
      <c r="AJ12" s="59">
        <f t="shared" si="0"/>
        <v>-1.2999999999999999E-2</v>
      </c>
      <c r="AK12" s="59">
        <f t="shared" si="0"/>
        <v>-1.2999999999999999E-2</v>
      </c>
      <c r="AL12" s="59">
        <f t="shared" si="0"/>
        <v>-1.2999999999999999E-2</v>
      </c>
      <c r="AM12" s="59">
        <f t="shared" si="0"/>
        <v>-1.2999999999999999E-2</v>
      </c>
      <c r="AN12" s="59">
        <f t="shared" si="0"/>
        <v>-1.2999999999999999E-2</v>
      </c>
      <c r="AO12" s="59">
        <f t="shared" si="0"/>
        <v>-1.2999999999999999E-2</v>
      </c>
      <c r="AP12" s="59">
        <f t="shared" si="0"/>
        <v>-1.2999999999999999E-2</v>
      </c>
      <c r="AQ12" s="59">
        <f t="shared" si="0"/>
        <v>-1.2999999999999999E-2</v>
      </c>
      <c r="AR12" s="59">
        <f t="shared" si="0"/>
        <v>-1.2999999999999999E-2</v>
      </c>
      <c r="AS12" s="59">
        <f t="shared" si="0"/>
        <v>-1.2999999999999999E-2</v>
      </c>
      <c r="AT12" s="59">
        <f t="shared" si="0"/>
        <v>-1.2999999999999999E-2</v>
      </c>
      <c r="AU12" s="59">
        <f t="shared" si="0"/>
        <v>-1.2999999999999999E-2</v>
      </c>
      <c r="AV12" s="59">
        <f t="shared" si="0"/>
        <v>-1.2999999999999999E-2</v>
      </c>
      <c r="AW12" s="59">
        <f t="shared" si="0"/>
        <v>-1.2999999999999999E-2</v>
      </c>
      <c r="AX12" s="61"/>
      <c r="AY12" s="61"/>
      <c r="AZ12" s="61"/>
      <c r="BA12" s="61"/>
      <c r="BB12" s="61"/>
      <c r="BC12" s="61"/>
      <c r="BD12" s="61"/>
    </row>
    <row r="13" spans="1:56" ht="12.75" customHeight="1" x14ac:dyDescent="0.3">
      <c r="A13" s="184"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85"/>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85"/>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85"/>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85"/>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85"/>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85"/>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85"/>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85"/>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85"/>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85"/>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86"/>
      <c r="B24" s="13" t="s">
        <v>101</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87" t="s">
        <v>307</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87"/>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87"/>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87"/>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87"/>
      <c r="B33" s="4" t="s">
        <v>331</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87"/>
      <c r="B34" s="4" t="s">
        <v>332</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87"/>
      <c r="B35" s="4" t="s">
        <v>333</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87"/>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6"/>
    </row>
    <row r="38" spans="1:56" ht="16.5" x14ac:dyDescent="0.3">
      <c r="A38" s="86"/>
      <c r="C38" s="36"/>
    </row>
    <row r="39" spans="1:56" ht="16.5" x14ac:dyDescent="0.3">
      <c r="A39" s="86">
        <v>1</v>
      </c>
      <c r="B39" s="4" t="s">
        <v>334</v>
      </c>
    </row>
    <row r="40" spans="1:56" x14ac:dyDescent="0.3">
      <c r="B40" s="130" t="s">
        <v>155</v>
      </c>
    </row>
    <row r="41" spans="1:56" x14ac:dyDescent="0.3">
      <c r="B41" s="4" t="s">
        <v>318</v>
      </c>
    </row>
    <row r="42" spans="1:56" x14ac:dyDescent="0.3">
      <c r="B42" s="4" t="s">
        <v>335</v>
      </c>
    </row>
    <row r="43" spans="1:56" ht="16.5" x14ac:dyDescent="0.3">
      <c r="A43" s="86">
        <v>2</v>
      </c>
      <c r="B43" s="70" t="s">
        <v>154</v>
      </c>
    </row>
    <row r="48" spans="1:56" x14ac:dyDescent="0.3">
      <c r="C48" s="36"/>
    </row>
    <row r="113" spans="2:2" x14ac:dyDescent="0.3">
      <c r="B113" s="4" t="s">
        <v>198</v>
      </c>
    </row>
    <row r="114" spans="2:2" x14ac:dyDescent="0.3">
      <c r="B114" s="4" t="s">
        <v>197</v>
      </c>
    </row>
    <row r="115" spans="2:2" x14ac:dyDescent="0.3">
      <c r="B115" s="4" t="s">
        <v>319</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1">
    <dataValidation type="list" allowBlank="1" showInputMessage="1" showErrorMessage="1" sqref="B7:B12">
      <formula1>$B$113:$B$159</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D15"/>
  <sheetViews>
    <sheetView workbookViewId="0">
      <selection activeCell="A18" sqref="A18:XFD125"/>
    </sheetView>
  </sheetViews>
  <sheetFormatPr defaultRowHeight="15" x14ac:dyDescent="0.25"/>
  <cols>
    <col min="1" max="1" width="5.85546875" customWidth="1"/>
    <col min="2" max="2" width="64.85546875" customWidth="1"/>
    <col min="3" max="3" width="21.5703125" bestFit="1" customWidth="1"/>
    <col min="4" max="4" width="18.42578125" bestFit="1" customWidth="1"/>
    <col min="5" max="5" width="14.140625" bestFit="1" customWidth="1"/>
    <col min="6" max="6" width="17" bestFit="1" customWidth="1"/>
    <col min="7" max="7" width="18.7109375" bestFit="1" customWidth="1"/>
  </cols>
  <sheetData>
    <row r="1" spans="1:4" ht="18.75" x14ac:dyDescent="0.3">
      <c r="A1" s="1" t="s">
        <v>302</v>
      </c>
    </row>
    <row r="2" spans="1:4" x14ac:dyDescent="0.25">
      <c r="A2" t="s">
        <v>78</v>
      </c>
    </row>
    <row r="3" spans="1:4" s="145" customFormat="1" ht="26.25" customHeight="1" x14ac:dyDescent="0.25">
      <c r="B3" s="144"/>
      <c r="C3" s="144"/>
      <c r="D3" s="144"/>
    </row>
    <row r="4" spans="1:4" s="139" customFormat="1" ht="30" x14ac:dyDescent="0.25">
      <c r="A4" s="140">
        <v>1</v>
      </c>
      <c r="B4" s="141" t="s">
        <v>356</v>
      </c>
    </row>
    <row r="5" spans="1:4" s="139" customFormat="1" ht="30" x14ac:dyDescent="0.25">
      <c r="A5" s="140">
        <v>2</v>
      </c>
      <c r="B5" s="141" t="s">
        <v>357</v>
      </c>
    </row>
    <row r="6" spans="1:4" s="139" customFormat="1" x14ac:dyDescent="0.25">
      <c r="A6" s="140">
        <v>3</v>
      </c>
      <c r="B6" s="141" t="s">
        <v>358</v>
      </c>
    </row>
    <row r="8" spans="1:4" x14ac:dyDescent="0.25">
      <c r="B8" s="135" t="s">
        <v>340</v>
      </c>
      <c r="C8" s="133"/>
    </row>
    <row r="9" spans="1:4" x14ac:dyDescent="0.25">
      <c r="B9" s="132"/>
      <c r="C9" s="134"/>
    </row>
    <row r="10" spans="1:4" x14ac:dyDescent="0.25">
      <c r="B10" s="136" t="s">
        <v>351</v>
      </c>
      <c r="C10" s="137" t="s">
        <v>47</v>
      </c>
    </row>
    <row r="11" spans="1:4" x14ac:dyDescent="0.25">
      <c r="B11" s="132" t="s">
        <v>341</v>
      </c>
      <c r="C11" s="134">
        <v>3</v>
      </c>
    </row>
    <row r="12" spans="1:4" x14ac:dyDescent="0.25">
      <c r="B12" s="132" t="s">
        <v>342</v>
      </c>
      <c r="C12" s="134">
        <v>15</v>
      </c>
    </row>
    <row r="13" spans="1:4" x14ac:dyDescent="0.25">
      <c r="B13" s="132" t="s">
        <v>343</v>
      </c>
      <c r="C13" s="134">
        <v>6</v>
      </c>
    </row>
    <row r="14" spans="1:4" x14ac:dyDescent="0.25">
      <c r="B14" s="132" t="s">
        <v>344</v>
      </c>
      <c r="C14" s="134">
        <v>2</v>
      </c>
    </row>
    <row r="15" spans="1:4" x14ac:dyDescent="0.25">
      <c r="B15" s="132" t="s">
        <v>345</v>
      </c>
      <c r="C15" s="134">
        <v>2</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1" sqref="C1"/>
    </sheetView>
  </sheetViews>
  <sheetFormatPr defaultColWidth="9.140625"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369</v>
      </c>
      <c r="C1" s="3" t="s">
        <v>370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8">
        <v>16</v>
      </c>
      <c r="C4" s="44">
        <f>INDEX($E$81:$BD$81,1,$C$9+$B4-1)</f>
        <v>-0.38374098320389621</v>
      </c>
      <c r="D4" s="9"/>
      <c r="E4" s="9"/>
      <c r="F4" s="87"/>
      <c r="G4" s="9"/>
      <c r="I4" s="40"/>
      <c r="AQ4" s="22"/>
      <c r="AR4" s="22"/>
      <c r="AS4" s="22"/>
      <c r="AT4" s="22"/>
      <c r="AU4" s="22"/>
      <c r="AV4" s="22"/>
      <c r="AW4" s="22"/>
      <c r="AX4" s="22"/>
      <c r="AY4" s="22"/>
      <c r="AZ4" s="22"/>
      <c r="BA4" s="22"/>
      <c r="BB4" s="22"/>
      <c r="BC4" s="22"/>
      <c r="BD4" s="22"/>
    </row>
    <row r="5" spans="1:56" x14ac:dyDescent="0.3">
      <c r="B5" s="48">
        <v>24</v>
      </c>
      <c r="C5" s="44">
        <f>INDEX($E$81:$BD$81,1,$C$9+$B5-1)</f>
        <v>-0.4697081892461954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-0.52906759172536799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-0.59212057606243063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4"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8" t="s">
        <v>11</v>
      </c>
      <c r="B13" s="61" t="s">
        <v>159</v>
      </c>
      <c r="C13" s="60"/>
      <c r="D13" s="61" t="s">
        <v>40</v>
      </c>
      <c r="E13" s="62">
        <v>-4.2732393880373358</v>
      </c>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9"/>
      <c r="B14" s="61" t="s">
        <v>176</v>
      </c>
      <c r="C14" s="60"/>
      <c r="D14" s="61" t="s">
        <v>40</v>
      </c>
      <c r="E14" s="62">
        <v>-1.5222226083470236E-2</v>
      </c>
      <c r="F14" s="62">
        <v>-1.5223354174815656E-2</v>
      </c>
      <c r="G14" s="62">
        <v>-1.5251569601382889E-2</v>
      </c>
      <c r="H14" s="62">
        <v>-1.5220985139446143E-2</v>
      </c>
      <c r="I14" s="62">
        <v>-1.51986911042145E-2</v>
      </c>
      <c r="J14" s="62">
        <v>-1.5184315902770215E-2</v>
      </c>
      <c r="K14" s="62">
        <v>-1.5171123924686742E-2</v>
      </c>
      <c r="L14" s="62">
        <v>-1.5146518068728252E-2</v>
      </c>
      <c r="M14" s="62">
        <v>-1.52E-2</v>
      </c>
      <c r="N14" s="62">
        <v>-1.52E-2</v>
      </c>
      <c r="O14" s="62">
        <v>-1.52E-2</v>
      </c>
      <c r="P14" s="62">
        <v>-1.52E-2</v>
      </c>
      <c r="Q14" s="62">
        <v>-1.52E-2</v>
      </c>
      <c r="R14" s="62">
        <v>-1.52E-2</v>
      </c>
      <c r="S14" s="62">
        <v>-1.52E-2</v>
      </c>
      <c r="T14" s="62">
        <v>-1.52E-2</v>
      </c>
      <c r="U14" s="62">
        <v>-1.52E-2</v>
      </c>
      <c r="V14" s="62">
        <v>-1.52E-2</v>
      </c>
      <c r="W14" s="62">
        <v>-1.52E-2</v>
      </c>
      <c r="X14" s="62">
        <v>-1.52E-2</v>
      </c>
      <c r="Y14" s="62">
        <v>-1.52E-2</v>
      </c>
      <c r="Z14" s="62">
        <v>-1.52E-2</v>
      </c>
      <c r="AA14" s="62">
        <v>-1.52E-2</v>
      </c>
      <c r="AB14" s="62">
        <v>-1.52E-2</v>
      </c>
      <c r="AC14" s="62">
        <v>-1.52E-2</v>
      </c>
      <c r="AD14" s="62">
        <v>-1.52E-2</v>
      </c>
      <c r="AE14" s="62">
        <v>-1.52E-2</v>
      </c>
      <c r="AF14" s="62">
        <v>-1.52E-2</v>
      </c>
      <c r="AG14" s="62">
        <v>-1.52E-2</v>
      </c>
      <c r="AH14" s="62">
        <v>-1.52E-2</v>
      </c>
      <c r="AI14" s="62">
        <v>-1.52E-2</v>
      </c>
      <c r="AJ14" s="62">
        <v>-1.52E-2</v>
      </c>
      <c r="AK14" s="62">
        <v>-1.52E-2</v>
      </c>
      <c r="AL14" s="62">
        <v>-1.52E-2</v>
      </c>
      <c r="AM14" s="62">
        <v>-1.52E-2</v>
      </c>
      <c r="AN14" s="62">
        <v>-1.52E-2</v>
      </c>
      <c r="AO14" s="62">
        <v>-1.52E-2</v>
      </c>
      <c r="AP14" s="62">
        <v>-1.52E-2</v>
      </c>
      <c r="AQ14" s="62">
        <v>-1.52E-2</v>
      </c>
      <c r="AR14" s="62">
        <v>-1.52E-2</v>
      </c>
      <c r="AS14" s="62">
        <v>-1.52E-2</v>
      </c>
      <c r="AT14" s="62">
        <v>-1.52E-2</v>
      </c>
      <c r="AU14" s="62">
        <v>-1.52E-2</v>
      </c>
      <c r="AV14" s="62">
        <v>-1.52E-2</v>
      </c>
      <c r="AW14" s="62">
        <v>-1.52E-2</v>
      </c>
      <c r="AX14" s="61"/>
      <c r="AY14" s="61"/>
      <c r="AZ14" s="61"/>
      <c r="BA14" s="61"/>
      <c r="BB14" s="61"/>
      <c r="BC14" s="61"/>
      <c r="BD14" s="61"/>
    </row>
    <row r="15" spans="1:56" x14ac:dyDescent="0.3">
      <c r="A15" s="189"/>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9"/>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9"/>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90"/>
      <c r="B18" s="125" t="s">
        <v>197</v>
      </c>
      <c r="C18" s="131"/>
      <c r="D18" s="126" t="s">
        <v>40</v>
      </c>
      <c r="E18" s="59">
        <f>SUM(E13:E17)</f>
        <v>-4.2884616141208056</v>
      </c>
      <c r="F18" s="59">
        <f t="shared" ref="F18:AW18" si="0">SUM(F13:F17)</f>
        <v>-1.5223354174815656E-2</v>
      </c>
      <c r="G18" s="59">
        <f t="shared" si="0"/>
        <v>-1.5251569601382889E-2</v>
      </c>
      <c r="H18" s="59">
        <f t="shared" si="0"/>
        <v>-1.5220985139446143E-2</v>
      </c>
      <c r="I18" s="59">
        <f t="shared" si="0"/>
        <v>-1.51986911042145E-2</v>
      </c>
      <c r="J18" s="59">
        <f t="shared" si="0"/>
        <v>-1.5184315902770215E-2</v>
      </c>
      <c r="K18" s="59">
        <f t="shared" si="0"/>
        <v>-1.5171123924686742E-2</v>
      </c>
      <c r="L18" s="59">
        <f t="shared" si="0"/>
        <v>-1.5146518068728252E-2</v>
      </c>
      <c r="M18" s="59">
        <f t="shared" si="0"/>
        <v>-1.52E-2</v>
      </c>
      <c r="N18" s="59">
        <f t="shared" si="0"/>
        <v>-1.52E-2</v>
      </c>
      <c r="O18" s="59">
        <f t="shared" si="0"/>
        <v>-1.52E-2</v>
      </c>
      <c r="P18" s="59">
        <f t="shared" si="0"/>
        <v>-1.52E-2</v>
      </c>
      <c r="Q18" s="59">
        <f t="shared" si="0"/>
        <v>-1.52E-2</v>
      </c>
      <c r="R18" s="59">
        <f t="shared" si="0"/>
        <v>-1.52E-2</v>
      </c>
      <c r="S18" s="59">
        <f t="shared" si="0"/>
        <v>-1.52E-2</v>
      </c>
      <c r="T18" s="59">
        <f t="shared" si="0"/>
        <v>-1.52E-2</v>
      </c>
      <c r="U18" s="59">
        <f t="shared" si="0"/>
        <v>-1.52E-2</v>
      </c>
      <c r="V18" s="59">
        <f t="shared" si="0"/>
        <v>-1.52E-2</v>
      </c>
      <c r="W18" s="59">
        <f t="shared" si="0"/>
        <v>-1.52E-2</v>
      </c>
      <c r="X18" s="59">
        <f t="shared" si="0"/>
        <v>-1.52E-2</v>
      </c>
      <c r="Y18" s="59">
        <f t="shared" si="0"/>
        <v>-1.52E-2</v>
      </c>
      <c r="Z18" s="59">
        <f t="shared" si="0"/>
        <v>-1.52E-2</v>
      </c>
      <c r="AA18" s="59">
        <f t="shared" si="0"/>
        <v>-1.52E-2</v>
      </c>
      <c r="AB18" s="59">
        <f t="shared" si="0"/>
        <v>-1.52E-2</v>
      </c>
      <c r="AC18" s="59">
        <f t="shared" si="0"/>
        <v>-1.52E-2</v>
      </c>
      <c r="AD18" s="59">
        <f t="shared" si="0"/>
        <v>-1.52E-2</v>
      </c>
      <c r="AE18" s="59">
        <f t="shared" si="0"/>
        <v>-1.52E-2</v>
      </c>
      <c r="AF18" s="59">
        <f t="shared" si="0"/>
        <v>-1.52E-2</v>
      </c>
      <c r="AG18" s="59">
        <f t="shared" si="0"/>
        <v>-1.52E-2</v>
      </c>
      <c r="AH18" s="59">
        <f t="shared" si="0"/>
        <v>-1.52E-2</v>
      </c>
      <c r="AI18" s="59">
        <f t="shared" si="0"/>
        <v>-1.52E-2</v>
      </c>
      <c r="AJ18" s="59">
        <f t="shared" si="0"/>
        <v>-1.52E-2</v>
      </c>
      <c r="AK18" s="59">
        <f t="shared" si="0"/>
        <v>-1.52E-2</v>
      </c>
      <c r="AL18" s="59">
        <f t="shared" si="0"/>
        <v>-1.52E-2</v>
      </c>
      <c r="AM18" s="59">
        <f t="shared" si="0"/>
        <v>-1.52E-2</v>
      </c>
      <c r="AN18" s="59">
        <f t="shared" si="0"/>
        <v>-1.52E-2</v>
      </c>
      <c r="AO18" s="59">
        <f t="shared" si="0"/>
        <v>-1.52E-2</v>
      </c>
      <c r="AP18" s="59">
        <f t="shared" si="0"/>
        <v>-1.52E-2</v>
      </c>
      <c r="AQ18" s="59">
        <f t="shared" si="0"/>
        <v>-1.52E-2</v>
      </c>
      <c r="AR18" s="59">
        <f t="shared" si="0"/>
        <v>-1.52E-2</v>
      </c>
      <c r="AS18" s="59">
        <f t="shared" si="0"/>
        <v>-1.52E-2</v>
      </c>
      <c r="AT18" s="59">
        <f t="shared" si="0"/>
        <v>-1.52E-2</v>
      </c>
      <c r="AU18" s="59">
        <f t="shared" si="0"/>
        <v>-1.52E-2</v>
      </c>
      <c r="AV18" s="59">
        <f t="shared" si="0"/>
        <v>-1.52E-2</v>
      </c>
      <c r="AW18" s="59">
        <f t="shared" si="0"/>
        <v>-1.52E-2</v>
      </c>
      <c r="AX18" s="61"/>
      <c r="AY18" s="61"/>
      <c r="AZ18" s="61"/>
      <c r="BA18" s="61"/>
      <c r="BB18" s="61"/>
      <c r="BC18" s="61"/>
      <c r="BD18" s="61"/>
    </row>
    <row r="19" spans="1:56" x14ac:dyDescent="0.3">
      <c r="A19" s="191" t="s">
        <v>301</v>
      </c>
      <c r="B19" s="61" t="s">
        <v>159</v>
      </c>
      <c r="C19" s="8"/>
      <c r="D19" s="9" t="s">
        <v>40</v>
      </c>
      <c r="E19" s="62">
        <f>'Baseline scenario'!E7*-1</f>
        <v>3.7972443842561905</v>
      </c>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c r="AG19" s="62"/>
      <c r="AH19" s="62"/>
      <c r="AI19" s="62"/>
      <c r="AJ19" s="62"/>
      <c r="AK19" s="62"/>
      <c r="AL19" s="62"/>
      <c r="AM19" s="62"/>
      <c r="AN19" s="62"/>
      <c r="AO19" s="62"/>
      <c r="AP19" s="62"/>
      <c r="AQ19" s="62"/>
      <c r="AR19" s="62"/>
      <c r="AS19" s="62"/>
      <c r="AT19" s="62"/>
      <c r="AU19" s="62"/>
      <c r="AV19" s="62"/>
      <c r="AW19" s="62"/>
      <c r="AX19" s="33"/>
      <c r="AY19" s="33"/>
      <c r="AZ19" s="33"/>
      <c r="BA19" s="33"/>
      <c r="BB19" s="33"/>
      <c r="BC19" s="33"/>
      <c r="BD19" s="33"/>
    </row>
    <row r="20" spans="1:56" x14ac:dyDescent="0.3">
      <c r="A20" s="191"/>
      <c r="B20" s="61" t="s">
        <v>176</v>
      </c>
      <c r="C20" s="8"/>
      <c r="D20" s="9" t="s">
        <v>40</v>
      </c>
      <c r="E20" s="62">
        <f>'Baseline scenario'!E8*-1</f>
        <v>1.3019009150336385E-2</v>
      </c>
      <c r="F20" s="62">
        <f>'Baseline scenario'!F8*-1</f>
        <v>1.3019973965302864E-2</v>
      </c>
      <c r="G20" s="62">
        <f>'Baseline scenario'!G8*-1</f>
        <v>1.3044105580130102E-2</v>
      </c>
      <c r="H20" s="62">
        <f>'Baseline scenario'!H8*-1</f>
        <v>1.301794781663157E-2</v>
      </c>
      <c r="I20" s="62">
        <f>'Baseline scenario'!I8*-1</f>
        <v>1.2998880549657138E-2</v>
      </c>
      <c r="J20" s="62">
        <f>'Baseline scenario'!J8*-1</f>
        <v>1.2986585969474525E-2</v>
      </c>
      <c r="K20" s="62">
        <f>'Baseline scenario'!K8*-1</f>
        <v>1.2975303356639977E-2</v>
      </c>
      <c r="L20" s="62">
        <f>'Baseline scenario'!L8*-1</f>
        <v>1.2954258874570215E-2</v>
      </c>
      <c r="M20" s="62">
        <f>'Baseline scenario'!M8*-1</f>
        <v>1.2999999999999999E-2</v>
      </c>
      <c r="N20" s="62">
        <f>'Baseline scenario'!N8*-1</f>
        <v>1.2999999999999999E-2</v>
      </c>
      <c r="O20" s="62">
        <f>'Baseline scenario'!O8*-1</f>
        <v>1.2999999999999999E-2</v>
      </c>
      <c r="P20" s="62">
        <f>'Baseline scenario'!P8*-1</f>
        <v>1.2999999999999999E-2</v>
      </c>
      <c r="Q20" s="62">
        <f>'Baseline scenario'!Q8*-1</f>
        <v>1.2999999999999999E-2</v>
      </c>
      <c r="R20" s="62">
        <f>'Baseline scenario'!R8*-1</f>
        <v>1.2999999999999999E-2</v>
      </c>
      <c r="S20" s="62">
        <f>'Baseline scenario'!S8*-1</f>
        <v>1.2999999999999999E-2</v>
      </c>
      <c r="T20" s="62">
        <f>'Baseline scenario'!T8*-1</f>
        <v>1.2999999999999999E-2</v>
      </c>
      <c r="U20" s="62">
        <f>'Baseline scenario'!U8*-1</f>
        <v>1.2999999999999999E-2</v>
      </c>
      <c r="V20" s="62">
        <f>'Baseline scenario'!V8*-1</f>
        <v>1.2999999999999999E-2</v>
      </c>
      <c r="W20" s="62">
        <f>'Baseline scenario'!W8*-1</f>
        <v>1.2999999999999999E-2</v>
      </c>
      <c r="X20" s="62">
        <f>'Baseline scenario'!X8*-1</f>
        <v>1.2999999999999999E-2</v>
      </c>
      <c r="Y20" s="62">
        <f>'Baseline scenario'!Y8*-1</f>
        <v>1.2999999999999999E-2</v>
      </c>
      <c r="Z20" s="62">
        <f>'Baseline scenario'!Z8*-1</f>
        <v>1.2999999999999999E-2</v>
      </c>
      <c r="AA20" s="62">
        <f>'Baseline scenario'!AA8*-1</f>
        <v>1.2999999999999999E-2</v>
      </c>
      <c r="AB20" s="62">
        <f>'Baseline scenario'!AB8*-1</f>
        <v>1.2999999999999999E-2</v>
      </c>
      <c r="AC20" s="62">
        <f>'Baseline scenario'!AC8*-1</f>
        <v>1.2999999999999999E-2</v>
      </c>
      <c r="AD20" s="62">
        <f>'Baseline scenario'!AD8*-1</f>
        <v>1.2999999999999999E-2</v>
      </c>
      <c r="AE20" s="62">
        <f>'Baseline scenario'!AE8*-1</f>
        <v>1.2999999999999999E-2</v>
      </c>
      <c r="AF20" s="62">
        <f>'Baseline scenario'!AF8*-1</f>
        <v>1.2999999999999999E-2</v>
      </c>
      <c r="AG20" s="62">
        <f>'Baseline scenario'!AG8*-1</f>
        <v>1.2999999999999999E-2</v>
      </c>
      <c r="AH20" s="62">
        <f>'Baseline scenario'!AH8*-1</f>
        <v>1.2999999999999999E-2</v>
      </c>
      <c r="AI20" s="62">
        <f>'Baseline scenario'!AI8*-1</f>
        <v>1.2999999999999999E-2</v>
      </c>
      <c r="AJ20" s="62">
        <f>'Baseline scenario'!AJ8*-1</f>
        <v>1.2999999999999999E-2</v>
      </c>
      <c r="AK20" s="62">
        <f>'Baseline scenario'!AK8*-1</f>
        <v>1.2999999999999999E-2</v>
      </c>
      <c r="AL20" s="62">
        <f>'Baseline scenario'!AL8*-1</f>
        <v>1.2999999999999999E-2</v>
      </c>
      <c r="AM20" s="62">
        <f>'Baseline scenario'!AM8*-1</f>
        <v>1.2999999999999999E-2</v>
      </c>
      <c r="AN20" s="62">
        <f>'Baseline scenario'!AN8*-1</f>
        <v>1.2999999999999999E-2</v>
      </c>
      <c r="AO20" s="62">
        <f>'Baseline scenario'!AO8*-1</f>
        <v>1.2999999999999999E-2</v>
      </c>
      <c r="AP20" s="62">
        <f>'Baseline scenario'!AP8*-1</f>
        <v>1.2999999999999999E-2</v>
      </c>
      <c r="AQ20" s="62">
        <f>'Baseline scenario'!AQ8*-1</f>
        <v>1.2999999999999999E-2</v>
      </c>
      <c r="AR20" s="62">
        <f>'Baseline scenario'!AR8*-1</f>
        <v>1.2999999999999999E-2</v>
      </c>
      <c r="AS20" s="62">
        <f>'Baseline scenario'!AS8*-1</f>
        <v>1.2999999999999999E-2</v>
      </c>
      <c r="AT20" s="62">
        <f>'Baseline scenario'!AT8*-1</f>
        <v>1.2999999999999999E-2</v>
      </c>
      <c r="AU20" s="62">
        <f>'Baseline scenario'!AU8*-1</f>
        <v>1.2999999999999999E-2</v>
      </c>
      <c r="AV20" s="62">
        <f>'Baseline scenario'!AV8*-1</f>
        <v>1.2999999999999999E-2</v>
      </c>
      <c r="AW20" s="62">
        <f>'Baseline scenario'!AW8*-1</f>
        <v>1.2999999999999999E-2</v>
      </c>
      <c r="AX20" s="33"/>
      <c r="AY20" s="33"/>
      <c r="AZ20" s="33"/>
      <c r="BA20" s="33"/>
      <c r="BB20" s="33"/>
      <c r="BC20" s="33"/>
      <c r="BD20" s="33"/>
    </row>
    <row r="21" spans="1:56" x14ac:dyDescent="0.3">
      <c r="A21" s="191"/>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91"/>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91"/>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91"/>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92"/>
      <c r="B25" s="61" t="s">
        <v>320</v>
      </c>
      <c r="C25" s="8"/>
      <c r="D25" s="9" t="s">
        <v>40</v>
      </c>
      <c r="E25" s="68">
        <f>SUM(E19:E24)</f>
        <v>3.8102633934065269</v>
      </c>
      <c r="F25" s="68">
        <f t="shared" ref="F25:BD25" si="1">SUM(F19:F24)</f>
        <v>1.3019973965302864E-2</v>
      </c>
      <c r="G25" s="68">
        <f t="shared" si="1"/>
        <v>1.3044105580130102E-2</v>
      </c>
      <c r="H25" s="68">
        <f t="shared" si="1"/>
        <v>1.301794781663157E-2</v>
      </c>
      <c r="I25" s="68">
        <f t="shared" si="1"/>
        <v>1.2998880549657138E-2</v>
      </c>
      <c r="J25" s="68">
        <f t="shared" si="1"/>
        <v>1.2986585969474525E-2</v>
      </c>
      <c r="K25" s="68">
        <f t="shared" si="1"/>
        <v>1.2975303356639977E-2</v>
      </c>
      <c r="L25" s="68">
        <f t="shared" si="1"/>
        <v>1.2954258874570215E-2</v>
      </c>
      <c r="M25" s="68">
        <f t="shared" si="1"/>
        <v>1.2999999999999999E-2</v>
      </c>
      <c r="N25" s="68">
        <f t="shared" si="1"/>
        <v>1.2999999999999999E-2</v>
      </c>
      <c r="O25" s="68">
        <f t="shared" si="1"/>
        <v>1.2999999999999999E-2</v>
      </c>
      <c r="P25" s="68">
        <f t="shared" si="1"/>
        <v>1.2999999999999999E-2</v>
      </c>
      <c r="Q25" s="68">
        <f t="shared" si="1"/>
        <v>1.2999999999999999E-2</v>
      </c>
      <c r="R25" s="68">
        <f t="shared" si="1"/>
        <v>1.2999999999999999E-2</v>
      </c>
      <c r="S25" s="68">
        <f t="shared" si="1"/>
        <v>1.2999999999999999E-2</v>
      </c>
      <c r="T25" s="68">
        <f t="shared" si="1"/>
        <v>1.2999999999999999E-2</v>
      </c>
      <c r="U25" s="68">
        <f t="shared" si="1"/>
        <v>1.2999999999999999E-2</v>
      </c>
      <c r="V25" s="68">
        <f t="shared" si="1"/>
        <v>1.2999999999999999E-2</v>
      </c>
      <c r="W25" s="68">
        <f t="shared" si="1"/>
        <v>1.2999999999999999E-2</v>
      </c>
      <c r="X25" s="68">
        <f t="shared" si="1"/>
        <v>1.2999999999999999E-2</v>
      </c>
      <c r="Y25" s="68">
        <f t="shared" si="1"/>
        <v>1.2999999999999999E-2</v>
      </c>
      <c r="Z25" s="68">
        <f t="shared" si="1"/>
        <v>1.2999999999999999E-2</v>
      </c>
      <c r="AA25" s="68">
        <f t="shared" si="1"/>
        <v>1.2999999999999999E-2</v>
      </c>
      <c r="AB25" s="68">
        <f t="shared" si="1"/>
        <v>1.2999999999999999E-2</v>
      </c>
      <c r="AC25" s="68">
        <f t="shared" si="1"/>
        <v>1.2999999999999999E-2</v>
      </c>
      <c r="AD25" s="68">
        <f t="shared" si="1"/>
        <v>1.2999999999999999E-2</v>
      </c>
      <c r="AE25" s="68">
        <f t="shared" si="1"/>
        <v>1.2999999999999999E-2</v>
      </c>
      <c r="AF25" s="68">
        <f t="shared" si="1"/>
        <v>1.2999999999999999E-2</v>
      </c>
      <c r="AG25" s="68">
        <f t="shared" si="1"/>
        <v>1.2999999999999999E-2</v>
      </c>
      <c r="AH25" s="68">
        <f t="shared" si="1"/>
        <v>1.2999999999999999E-2</v>
      </c>
      <c r="AI25" s="68">
        <f t="shared" si="1"/>
        <v>1.2999999999999999E-2</v>
      </c>
      <c r="AJ25" s="68">
        <f t="shared" si="1"/>
        <v>1.2999999999999999E-2</v>
      </c>
      <c r="AK25" s="68">
        <f t="shared" si="1"/>
        <v>1.2999999999999999E-2</v>
      </c>
      <c r="AL25" s="68">
        <f t="shared" si="1"/>
        <v>1.2999999999999999E-2</v>
      </c>
      <c r="AM25" s="68">
        <f t="shared" si="1"/>
        <v>1.2999999999999999E-2</v>
      </c>
      <c r="AN25" s="68">
        <f t="shared" si="1"/>
        <v>1.2999999999999999E-2</v>
      </c>
      <c r="AO25" s="68">
        <f t="shared" si="1"/>
        <v>1.2999999999999999E-2</v>
      </c>
      <c r="AP25" s="68">
        <f t="shared" si="1"/>
        <v>1.2999999999999999E-2</v>
      </c>
      <c r="AQ25" s="68">
        <f t="shared" si="1"/>
        <v>1.2999999999999999E-2</v>
      </c>
      <c r="AR25" s="68">
        <f t="shared" si="1"/>
        <v>1.2999999999999999E-2</v>
      </c>
      <c r="AS25" s="68">
        <f t="shared" si="1"/>
        <v>1.2999999999999999E-2</v>
      </c>
      <c r="AT25" s="68">
        <f t="shared" si="1"/>
        <v>1.2999999999999999E-2</v>
      </c>
      <c r="AU25" s="68">
        <f t="shared" si="1"/>
        <v>1.2999999999999999E-2</v>
      </c>
      <c r="AV25" s="68">
        <f t="shared" si="1"/>
        <v>1.2999999999999999E-2</v>
      </c>
      <c r="AW25" s="68">
        <f t="shared" si="1"/>
        <v>1.2999999999999999E-2</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7" t="s">
        <v>96</v>
      </c>
      <c r="C26" s="58" t="s">
        <v>94</v>
      </c>
      <c r="D26" s="57" t="s">
        <v>40</v>
      </c>
      <c r="E26" s="59">
        <f>E18+E25</f>
        <v>-0.47819822071427875</v>
      </c>
      <c r="F26" s="59">
        <f t="shared" ref="F26:BD26" si="2">F18+F25</f>
        <v>-2.2033802095127921E-3</v>
      </c>
      <c r="G26" s="59">
        <f t="shared" si="2"/>
        <v>-2.207464021252787E-3</v>
      </c>
      <c r="H26" s="59">
        <f t="shared" si="2"/>
        <v>-2.2030373228145734E-3</v>
      </c>
      <c r="I26" s="59">
        <f t="shared" si="2"/>
        <v>-2.1998105545573618E-3</v>
      </c>
      <c r="J26" s="59">
        <f t="shared" si="2"/>
        <v>-2.1977299332956897E-3</v>
      </c>
      <c r="K26" s="59">
        <f t="shared" si="2"/>
        <v>-2.1958205680467652E-3</v>
      </c>
      <c r="L26" s="59">
        <f t="shared" si="2"/>
        <v>-2.1922591941580371E-3</v>
      </c>
      <c r="M26" s="59">
        <f t="shared" si="2"/>
        <v>-2.2000000000000006E-3</v>
      </c>
      <c r="N26" s="59">
        <f t="shared" si="2"/>
        <v>-2.2000000000000006E-3</v>
      </c>
      <c r="O26" s="59">
        <f t="shared" si="2"/>
        <v>-2.2000000000000006E-3</v>
      </c>
      <c r="P26" s="59">
        <f t="shared" si="2"/>
        <v>-2.2000000000000006E-3</v>
      </c>
      <c r="Q26" s="59">
        <f t="shared" si="2"/>
        <v>-2.2000000000000006E-3</v>
      </c>
      <c r="R26" s="59">
        <f t="shared" si="2"/>
        <v>-2.2000000000000006E-3</v>
      </c>
      <c r="S26" s="59">
        <f t="shared" si="2"/>
        <v>-2.2000000000000006E-3</v>
      </c>
      <c r="T26" s="59">
        <f t="shared" si="2"/>
        <v>-2.2000000000000006E-3</v>
      </c>
      <c r="U26" s="59">
        <f t="shared" si="2"/>
        <v>-2.2000000000000006E-3</v>
      </c>
      <c r="V26" s="59">
        <f t="shared" si="2"/>
        <v>-2.2000000000000006E-3</v>
      </c>
      <c r="W26" s="59">
        <f t="shared" si="2"/>
        <v>-2.2000000000000006E-3</v>
      </c>
      <c r="X26" s="59">
        <f t="shared" si="2"/>
        <v>-2.2000000000000006E-3</v>
      </c>
      <c r="Y26" s="59">
        <f t="shared" si="2"/>
        <v>-2.2000000000000006E-3</v>
      </c>
      <c r="Z26" s="59">
        <f t="shared" si="2"/>
        <v>-2.2000000000000006E-3</v>
      </c>
      <c r="AA26" s="59">
        <f t="shared" si="2"/>
        <v>-2.2000000000000006E-3</v>
      </c>
      <c r="AB26" s="59">
        <f t="shared" si="2"/>
        <v>-2.2000000000000006E-3</v>
      </c>
      <c r="AC26" s="59">
        <f t="shared" si="2"/>
        <v>-2.2000000000000006E-3</v>
      </c>
      <c r="AD26" s="59">
        <f t="shared" si="2"/>
        <v>-2.2000000000000006E-3</v>
      </c>
      <c r="AE26" s="59">
        <f t="shared" si="2"/>
        <v>-2.2000000000000006E-3</v>
      </c>
      <c r="AF26" s="59">
        <f t="shared" si="2"/>
        <v>-2.2000000000000006E-3</v>
      </c>
      <c r="AG26" s="59">
        <f t="shared" si="2"/>
        <v>-2.2000000000000006E-3</v>
      </c>
      <c r="AH26" s="59">
        <f t="shared" si="2"/>
        <v>-2.2000000000000006E-3</v>
      </c>
      <c r="AI26" s="59">
        <f t="shared" si="2"/>
        <v>-2.2000000000000006E-3</v>
      </c>
      <c r="AJ26" s="59">
        <f t="shared" si="2"/>
        <v>-2.2000000000000006E-3</v>
      </c>
      <c r="AK26" s="59">
        <f t="shared" si="2"/>
        <v>-2.2000000000000006E-3</v>
      </c>
      <c r="AL26" s="59">
        <f t="shared" si="2"/>
        <v>-2.2000000000000006E-3</v>
      </c>
      <c r="AM26" s="59">
        <f t="shared" si="2"/>
        <v>-2.2000000000000006E-3</v>
      </c>
      <c r="AN26" s="59">
        <f t="shared" si="2"/>
        <v>-2.2000000000000006E-3</v>
      </c>
      <c r="AO26" s="59">
        <f t="shared" si="2"/>
        <v>-2.2000000000000006E-3</v>
      </c>
      <c r="AP26" s="59">
        <f t="shared" si="2"/>
        <v>-2.2000000000000006E-3</v>
      </c>
      <c r="AQ26" s="59">
        <f t="shared" si="2"/>
        <v>-2.2000000000000006E-3</v>
      </c>
      <c r="AR26" s="59">
        <f t="shared" si="2"/>
        <v>-2.2000000000000006E-3</v>
      </c>
      <c r="AS26" s="59">
        <f t="shared" si="2"/>
        <v>-2.2000000000000006E-3</v>
      </c>
      <c r="AT26" s="59">
        <f t="shared" si="2"/>
        <v>-2.2000000000000006E-3</v>
      </c>
      <c r="AU26" s="59">
        <f t="shared" si="2"/>
        <v>-2.2000000000000006E-3</v>
      </c>
      <c r="AV26" s="59">
        <f t="shared" si="2"/>
        <v>-2.2000000000000006E-3</v>
      </c>
      <c r="AW26" s="59">
        <f t="shared" si="2"/>
        <v>-2.2000000000000006E-3</v>
      </c>
      <c r="AX26" s="59">
        <f t="shared" si="2"/>
        <v>0</v>
      </c>
      <c r="AY26" s="59">
        <f t="shared" si="2"/>
        <v>0</v>
      </c>
      <c r="AZ26" s="59">
        <f t="shared" si="2"/>
        <v>0</v>
      </c>
      <c r="BA26" s="59">
        <f t="shared" si="2"/>
        <v>0</v>
      </c>
      <c r="BB26" s="59">
        <f t="shared" si="2"/>
        <v>0</v>
      </c>
      <c r="BC26" s="59">
        <f t="shared" si="2"/>
        <v>0</v>
      </c>
      <c r="BD26" s="59">
        <f t="shared" si="2"/>
        <v>0</v>
      </c>
    </row>
    <row r="27" spans="1:56" x14ac:dyDescent="0.3">
      <c r="A27" s="116"/>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6"/>
      <c r="B28" s="9" t="s">
        <v>12</v>
      </c>
      <c r="C28" s="9" t="s">
        <v>43</v>
      </c>
      <c r="D28" s="9" t="s">
        <v>40</v>
      </c>
      <c r="E28" s="34">
        <f>E26*E27</f>
        <v>-0.382558576571423</v>
      </c>
      <c r="F28" s="34">
        <f t="shared" ref="F28:AW28" si="3">F26*F27</f>
        <v>-1.7627041676102338E-3</v>
      </c>
      <c r="G28" s="34">
        <f t="shared" si="3"/>
        <v>-1.7659712170022296E-3</v>
      </c>
      <c r="H28" s="34">
        <f t="shared" si="3"/>
        <v>-1.7624298582516588E-3</v>
      </c>
      <c r="I28" s="34">
        <f t="shared" si="3"/>
        <v>-1.7598484436458896E-3</v>
      </c>
      <c r="J28" s="34">
        <f t="shared" si="3"/>
        <v>-1.7581839466365519E-3</v>
      </c>
      <c r="K28" s="34">
        <f t="shared" si="3"/>
        <v>-1.7566564544374123E-3</v>
      </c>
      <c r="L28" s="34">
        <f t="shared" si="3"/>
        <v>-1.7538073553264298E-3</v>
      </c>
      <c r="M28" s="34">
        <f t="shared" si="3"/>
        <v>-1.7600000000000005E-3</v>
      </c>
      <c r="N28" s="34">
        <f t="shared" si="3"/>
        <v>-1.7600000000000005E-3</v>
      </c>
      <c r="O28" s="34">
        <f t="shared" si="3"/>
        <v>-1.7600000000000005E-3</v>
      </c>
      <c r="P28" s="34">
        <f t="shared" si="3"/>
        <v>-1.7600000000000005E-3</v>
      </c>
      <c r="Q28" s="34">
        <f t="shared" si="3"/>
        <v>-1.7600000000000005E-3</v>
      </c>
      <c r="R28" s="34">
        <f t="shared" si="3"/>
        <v>-1.7600000000000005E-3</v>
      </c>
      <c r="S28" s="34">
        <f t="shared" si="3"/>
        <v>-1.7600000000000005E-3</v>
      </c>
      <c r="T28" s="34">
        <f t="shared" si="3"/>
        <v>-1.7600000000000005E-3</v>
      </c>
      <c r="U28" s="34">
        <f t="shared" si="3"/>
        <v>-1.7600000000000005E-3</v>
      </c>
      <c r="V28" s="34">
        <f t="shared" si="3"/>
        <v>-1.7600000000000005E-3</v>
      </c>
      <c r="W28" s="34">
        <f t="shared" si="3"/>
        <v>-1.7600000000000005E-3</v>
      </c>
      <c r="X28" s="34">
        <f t="shared" si="3"/>
        <v>-1.7600000000000005E-3</v>
      </c>
      <c r="Y28" s="34">
        <f t="shared" si="3"/>
        <v>-1.7600000000000005E-3</v>
      </c>
      <c r="Z28" s="34">
        <f t="shared" si="3"/>
        <v>-1.7600000000000005E-3</v>
      </c>
      <c r="AA28" s="34">
        <f t="shared" si="3"/>
        <v>-1.7600000000000005E-3</v>
      </c>
      <c r="AB28" s="34">
        <f t="shared" si="3"/>
        <v>-1.7600000000000005E-3</v>
      </c>
      <c r="AC28" s="34">
        <f t="shared" si="3"/>
        <v>-1.7600000000000005E-3</v>
      </c>
      <c r="AD28" s="34">
        <f t="shared" si="3"/>
        <v>-1.7600000000000005E-3</v>
      </c>
      <c r="AE28" s="34">
        <f t="shared" si="3"/>
        <v>-1.7600000000000005E-3</v>
      </c>
      <c r="AF28" s="34">
        <f t="shared" si="3"/>
        <v>-1.7600000000000005E-3</v>
      </c>
      <c r="AG28" s="34">
        <f t="shared" si="3"/>
        <v>-1.7600000000000005E-3</v>
      </c>
      <c r="AH28" s="34">
        <f t="shared" si="3"/>
        <v>-1.7600000000000005E-3</v>
      </c>
      <c r="AI28" s="34">
        <f t="shared" si="3"/>
        <v>-1.7600000000000005E-3</v>
      </c>
      <c r="AJ28" s="34">
        <f t="shared" si="3"/>
        <v>-1.7600000000000005E-3</v>
      </c>
      <c r="AK28" s="34">
        <f t="shared" si="3"/>
        <v>-1.7600000000000005E-3</v>
      </c>
      <c r="AL28" s="34">
        <f t="shared" si="3"/>
        <v>-1.7600000000000005E-3</v>
      </c>
      <c r="AM28" s="34">
        <f t="shared" si="3"/>
        <v>-1.7600000000000005E-3</v>
      </c>
      <c r="AN28" s="34">
        <f t="shared" si="3"/>
        <v>-1.7600000000000005E-3</v>
      </c>
      <c r="AO28" s="34">
        <f t="shared" si="3"/>
        <v>-1.7600000000000005E-3</v>
      </c>
      <c r="AP28" s="34">
        <f t="shared" si="3"/>
        <v>-1.7600000000000005E-3</v>
      </c>
      <c r="AQ28" s="34">
        <f t="shared" si="3"/>
        <v>-1.7600000000000005E-3</v>
      </c>
      <c r="AR28" s="34">
        <f t="shared" si="3"/>
        <v>-1.7600000000000005E-3</v>
      </c>
      <c r="AS28" s="34">
        <f t="shared" si="3"/>
        <v>-1.7600000000000005E-3</v>
      </c>
      <c r="AT28" s="34">
        <f t="shared" si="3"/>
        <v>-1.7600000000000005E-3</v>
      </c>
      <c r="AU28" s="34">
        <f t="shared" si="3"/>
        <v>-1.7600000000000005E-3</v>
      </c>
      <c r="AV28" s="34">
        <f t="shared" si="3"/>
        <v>-1.7600000000000005E-3</v>
      </c>
      <c r="AW28" s="34">
        <f t="shared" si="3"/>
        <v>-1.7600000000000005E-3</v>
      </c>
      <c r="AX28" s="34"/>
      <c r="AY28" s="34"/>
      <c r="AZ28" s="34"/>
      <c r="BA28" s="34"/>
      <c r="BB28" s="34"/>
      <c r="BC28" s="34"/>
      <c r="BD28" s="34"/>
    </row>
    <row r="29" spans="1:56" x14ac:dyDescent="0.3">
      <c r="A29" s="116"/>
      <c r="B29" s="9" t="s">
        <v>93</v>
      </c>
      <c r="C29" s="11" t="s">
        <v>44</v>
      </c>
      <c r="D29" s="9" t="s">
        <v>40</v>
      </c>
      <c r="E29" s="34">
        <f>E26-E28</f>
        <v>-9.5639644142855751E-2</v>
      </c>
      <c r="F29" s="34">
        <f t="shared" ref="F29:AW29" si="4">F26-F28</f>
        <v>-4.4067604190255833E-4</v>
      </c>
      <c r="G29" s="34">
        <f t="shared" si="4"/>
        <v>-4.4149280425055735E-4</v>
      </c>
      <c r="H29" s="34">
        <f t="shared" si="4"/>
        <v>-4.4060746456291459E-4</v>
      </c>
      <c r="I29" s="34">
        <f t="shared" si="4"/>
        <v>-4.3996211091147219E-4</v>
      </c>
      <c r="J29" s="34">
        <f t="shared" si="4"/>
        <v>-4.3954598665913781E-4</v>
      </c>
      <c r="K29" s="34">
        <f t="shared" si="4"/>
        <v>-4.3916411360935296E-4</v>
      </c>
      <c r="L29" s="34">
        <f t="shared" si="4"/>
        <v>-4.3845183883160733E-4</v>
      </c>
      <c r="M29" s="34">
        <f t="shared" si="4"/>
        <v>-4.4000000000000007E-4</v>
      </c>
      <c r="N29" s="34">
        <f t="shared" si="4"/>
        <v>-4.4000000000000007E-4</v>
      </c>
      <c r="O29" s="34">
        <f t="shared" si="4"/>
        <v>-4.4000000000000007E-4</v>
      </c>
      <c r="P29" s="34">
        <f t="shared" si="4"/>
        <v>-4.4000000000000007E-4</v>
      </c>
      <c r="Q29" s="34">
        <f t="shared" si="4"/>
        <v>-4.4000000000000007E-4</v>
      </c>
      <c r="R29" s="34">
        <f t="shared" si="4"/>
        <v>-4.4000000000000007E-4</v>
      </c>
      <c r="S29" s="34">
        <f t="shared" si="4"/>
        <v>-4.4000000000000007E-4</v>
      </c>
      <c r="T29" s="34">
        <f t="shared" si="4"/>
        <v>-4.4000000000000007E-4</v>
      </c>
      <c r="U29" s="34">
        <f t="shared" si="4"/>
        <v>-4.4000000000000007E-4</v>
      </c>
      <c r="V29" s="34">
        <f t="shared" si="4"/>
        <v>-4.4000000000000007E-4</v>
      </c>
      <c r="W29" s="34">
        <f t="shared" si="4"/>
        <v>-4.4000000000000007E-4</v>
      </c>
      <c r="X29" s="34">
        <f t="shared" si="4"/>
        <v>-4.4000000000000007E-4</v>
      </c>
      <c r="Y29" s="34">
        <f t="shared" si="4"/>
        <v>-4.4000000000000007E-4</v>
      </c>
      <c r="Z29" s="34">
        <f t="shared" si="4"/>
        <v>-4.4000000000000007E-4</v>
      </c>
      <c r="AA29" s="34">
        <f t="shared" si="4"/>
        <v>-4.4000000000000007E-4</v>
      </c>
      <c r="AB29" s="34">
        <f t="shared" si="4"/>
        <v>-4.4000000000000007E-4</v>
      </c>
      <c r="AC29" s="34">
        <f t="shared" si="4"/>
        <v>-4.4000000000000007E-4</v>
      </c>
      <c r="AD29" s="34">
        <f t="shared" si="4"/>
        <v>-4.4000000000000007E-4</v>
      </c>
      <c r="AE29" s="34">
        <f t="shared" si="4"/>
        <v>-4.4000000000000007E-4</v>
      </c>
      <c r="AF29" s="34">
        <f t="shared" si="4"/>
        <v>-4.4000000000000007E-4</v>
      </c>
      <c r="AG29" s="34">
        <f t="shared" si="4"/>
        <v>-4.4000000000000007E-4</v>
      </c>
      <c r="AH29" s="34">
        <f t="shared" si="4"/>
        <v>-4.4000000000000007E-4</v>
      </c>
      <c r="AI29" s="34">
        <f t="shared" si="4"/>
        <v>-4.4000000000000007E-4</v>
      </c>
      <c r="AJ29" s="34">
        <f t="shared" si="4"/>
        <v>-4.4000000000000007E-4</v>
      </c>
      <c r="AK29" s="34">
        <f t="shared" si="4"/>
        <v>-4.4000000000000007E-4</v>
      </c>
      <c r="AL29" s="34">
        <f t="shared" si="4"/>
        <v>-4.4000000000000007E-4</v>
      </c>
      <c r="AM29" s="34">
        <f t="shared" si="4"/>
        <v>-4.4000000000000007E-4</v>
      </c>
      <c r="AN29" s="34">
        <f t="shared" si="4"/>
        <v>-4.4000000000000007E-4</v>
      </c>
      <c r="AO29" s="34">
        <f t="shared" si="4"/>
        <v>-4.4000000000000007E-4</v>
      </c>
      <c r="AP29" s="34">
        <f t="shared" si="4"/>
        <v>-4.4000000000000007E-4</v>
      </c>
      <c r="AQ29" s="34">
        <f t="shared" si="4"/>
        <v>-4.4000000000000007E-4</v>
      </c>
      <c r="AR29" s="34">
        <f t="shared" si="4"/>
        <v>-4.4000000000000007E-4</v>
      </c>
      <c r="AS29" s="34">
        <f t="shared" si="4"/>
        <v>-4.4000000000000007E-4</v>
      </c>
      <c r="AT29" s="34">
        <f t="shared" si="4"/>
        <v>-4.4000000000000007E-4</v>
      </c>
      <c r="AU29" s="34">
        <f t="shared" si="4"/>
        <v>-4.4000000000000007E-4</v>
      </c>
      <c r="AV29" s="34">
        <f t="shared" si="4"/>
        <v>-4.4000000000000007E-4</v>
      </c>
      <c r="AW29" s="34">
        <f t="shared" si="4"/>
        <v>-4.4000000000000007E-4</v>
      </c>
      <c r="AX29" s="34"/>
      <c r="AY29" s="34"/>
      <c r="AZ29" s="34"/>
      <c r="BA29" s="34"/>
      <c r="BB29" s="34"/>
      <c r="BC29" s="34"/>
      <c r="BD29" s="34"/>
    </row>
    <row r="30" spans="1:56" ht="16.5" hidden="1" customHeight="1" outlineLevel="1" x14ac:dyDescent="0.35">
      <c r="A30" s="116"/>
      <c r="B30" s="9" t="s">
        <v>1</v>
      </c>
      <c r="C30" s="11" t="s">
        <v>53</v>
      </c>
      <c r="D30" s="9" t="s">
        <v>40</v>
      </c>
      <c r="F30" s="34">
        <f>$E$28/'Fixed data'!$C$7</f>
        <v>-8.5013017015871783E-3</v>
      </c>
      <c r="G30" s="34">
        <f>$E$28/'Fixed data'!$C$7</f>
        <v>-8.5013017015871783E-3</v>
      </c>
      <c r="H30" s="34">
        <f>$E$28/'Fixed data'!$C$7</f>
        <v>-8.5013017015871783E-3</v>
      </c>
      <c r="I30" s="34">
        <f>$E$28/'Fixed data'!$C$7</f>
        <v>-8.5013017015871783E-3</v>
      </c>
      <c r="J30" s="34">
        <f>$E$28/'Fixed data'!$C$7</f>
        <v>-8.5013017015871783E-3</v>
      </c>
      <c r="K30" s="34">
        <f>$E$28/'Fixed data'!$C$7</f>
        <v>-8.5013017015871783E-3</v>
      </c>
      <c r="L30" s="34">
        <f>$E$28/'Fixed data'!$C$7</f>
        <v>-8.5013017015871783E-3</v>
      </c>
      <c r="M30" s="34">
        <f>$E$28/'Fixed data'!$C$7</f>
        <v>-8.5013017015871783E-3</v>
      </c>
      <c r="N30" s="34">
        <f>$E$28/'Fixed data'!$C$7</f>
        <v>-8.5013017015871783E-3</v>
      </c>
      <c r="O30" s="34">
        <f>$E$28/'Fixed data'!$C$7</f>
        <v>-8.5013017015871783E-3</v>
      </c>
      <c r="P30" s="34">
        <f>$E$28/'Fixed data'!$C$7</f>
        <v>-8.5013017015871783E-3</v>
      </c>
      <c r="Q30" s="34">
        <f>$E$28/'Fixed data'!$C$7</f>
        <v>-8.5013017015871783E-3</v>
      </c>
      <c r="R30" s="34">
        <f>$E$28/'Fixed data'!$C$7</f>
        <v>-8.5013017015871783E-3</v>
      </c>
      <c r="S30" s="34">
        <f>$E$28/'Fixed data'!$C$7</f>
        <v>-8.5013017015871783E-3</v>
      </c>
      <c r="T30" s="34">
        <f>$E$28/'Fixed data'!$C$7</f>
        <v>-8.5013017015871783E-3</v>
      </c>
      <c r="U30" s="34">
        <f>$E$28/'Fixed data'!$C$7</f>
        <v>-8.5013017015871783E-3</v>
      </c>
      <c r="V30" s="34">
        <f>$E$28/'Fixed data'!$C$7</f>
        <v>-8.5013017015871783E-3</v>
      </c>
      <c r="W30" s="34">
        <f>$E$28/'Fixed data'!$C$7</f>
        <v>-8.5013017015871783E-3</v>
      </c>
      <c r="X30" s="34">
        <f>$E$28/'Fixed data'!$C$7</f>
        <v>-8.5013017015871783E-3</v>
      </c>
      <c r="Y30" s="34">
        <f>$E$28/'Fixed data'!$C$7</f>
        <v>-8.5013017015871783E-3</v>
      </c>
      <c r="Z30" s="34">
        <f>$E$28/'Fixed data'!$C$7</f>
        <v>-8.5013017015871783E-3</v>
      </c>
      <c r="AA30" s="34">
        <f>$E$28/'Fixed data'!$C$7</f>
        <v>-8.5013017015871783E-3</v>
      </c>
      <c r="AB30" s="34">
        <f>$E$28/'Fixed data'!$C$7</f>
        <v>-8.5013017015871783E-3</v>
      </c>
      <c r="AC30" s="34">
        <f>$E$28/'Fixed data'!$C$7</f>
        <v>-8.5013017015871783E-3</v>
      </c>
      <c r="AD30" s="34">
        <f>$E$28/'Fixed data'!$C$7</f>
        <v>-8.5013017015871783E-3</v>
      </c>
      <c r="AE30" s="34">
        <f>$E$28/'Fixed data'!$C$7</f>
        <v>-8.5013017015871783E-3</v>
      </c>
      <c r="AF30" s="34">
        <f>$E$28/'Fixed data'!$C$7</f>
        <v>-8.5013017015871783E-3</v>
      </c>
      <c r="AG30" s="34">
        <f>$E$28/'Fixed data'!$C$7</f>
        <v>-8.5013017015871783E-3</v>
      </c>
      <c r="AH30" s="34">
        <f>$E$28/'Fixed data'!$C$7</f>
        <v>-8.5013017015871783E-3</v>
      </c>
      <c r="AI30" s="34">
        <f>$E$28/'Fixed data'!$C$7</f>
        <v>-8.5013017015871783E-3</v>
      </c>
      <c r="AJ30" s="34">
        <f>$E$28/'Fixed data'!$C$7</f>
        <v>-8.5013017015871783E-3</v>
      </c>
      <c r="AK30" s="34">
        <f>$E$28/'Fixed data'!$C$7</f>
        <v>-8.5013017015871783E-3</v>
      </c>
      <c r="AL30" s="34">
        <f>$E$28/'Fixed data'!$C$7</f>
        <v>-8.5013017015871783E-3</v>
      </c>
      <c r="AM30" s="34">
        <f>$E$28/'Fixed data'!$C$7</f>
        <v>-8.5013017015871783E-3</v>
      </c>
      <c r="AN30" s="34">
        <f>$E$28/'Fixed data'!$C$7</f>
        <v>-8.5013017015871783E-3</v>
      </c>
      <c r="AO30" s="34">
        <f>$E$28/'Fixed data'!$C$7</f>
        <v>-8.5013017015871783E-3</v>
      </c>
      <c r="AP30" s="34">
        <f>$E$28/'Fixed data'!$C$7</f>
        <v>-8.5013017015871783E-3</v>
      </c>
      <c r="AQ30" s="34">
        <f>$E$28/'Fixed data'!$C$7</f>
        <v>-8.5013017015871783E-3</v>
      </c>
      <c r="AR30" s="34">
        <f>$E$28/'Fixed data'!$C$7</f>
        <v>-8.5013017015871783E-3</v>
      </c>
      <c r="AS30" s="34">
        <f>$E$28/'Fixed data'!$C$7</f>
        <v>-8.5013017015871783E-3</v>
      </c>
      <c r="AT30" s="34">
        <f>$E$28/'Fixed data'!$C$7</f>
        <v>-8.5013017015871783E-3</v>
      </c>
      <c r="AU30" s="34">
        <f>$E$28/'Fixed data'!$C$7</f>
        <v>-8.5013017015871783E-3</v>
      </c>
      <c r="AV30" s="34">
        <f>$E$28/'Fixed data'!$C$7</f>
        <v>-8.5013017015871783E-3</v>
      </c>
      <c r="AW30" s="34">
        <f>$E$28/'Fixed data'!$C$7</f>
        <v>-8.5013017015871783E-3</v>
      </c>
      <c r="AX30" s="34">
        <f>$E$28/'Fixed data'!$C$7</f>
        <v>-8.5013017015871783E-3</v>
      </c>
      <c r="AY30" s="34"/>
      <c r="AZ30" s="34"/>
      <c r="BA30" s="34"/>
      <c r="BB30" s="34"/>
      <c r="BC30" s="34"/>
      <c r="BD30" s="34"/>
    </row>
    <row r="31" spans="1:56" ht="16.5" hidden="1" customHeight="1" outlineLevel="1" x14ac:dyDescent="0.35">
      <c r="A31" s="116"/>
      <c r="B31" s="9" t="s">
        <v>2</v>
      </c>
      <c r="C31" s="11" t="s">
        <v>54</v>
      </c>
      <c r="D31" s="9" t="s">
        <v>40</v>
      </c>
      <c r="F31" s="34"/>
      <c r="G31" s="34">
        <f>$F$28/'Fixed data'!$C$7</f>
        <v>-3.9171203724671859E-5</v>
      </c>
      <c r="H31" s="34">
        <f>$F$28/'Fixed data'!$C$7</f>
        <v>-3.9171203724671859E-5</v>
      </c>
      <c r="I31" s="34">
        <f>$F$28/'Fixed data'!$C$7</f>
        <v>-3.9171203724671859E-5</v>
      </c>
      <c r="J31" s="34">
        <f>$F$28/'Fixed data'!$C$7</f>
        <v>-3.9171203724671859E-5</v>
      </c>
      <c r="K31" s="34">
        <f>$F$28/'Fixed data'!$C$7</f>
        <v>-3.9171203724671859E-5</v>
      </c>
      <c r="L31" s="34">
        <f>$F$28/'Fixed data'!$C$7</f>
        <v>-3.9171203724671859E-5</v>
      </c>
      <c r="M31" s="34">
        <f>$F$28/'Fixed data'!$C$7</f>
        <v>-3.9171203724671859E-5</v>
      </c>
      <c r="N31" s="34">
        <f>$F$28/'Fixed data'!$C$7</f>
        <v>-3.9171203724671859E-5</v>
      </c>
      <c r="O31" s="34">
        <f>$F$28/'Fixed data'!$C$7</f>
        <v>-3.9171203724671859E-5</v>
      </c>
      <c r="P31" s="34">
        <f>$F$28/'Fixed data'!$C$7</f>
        <v>-3.9171203724671859E-5</v>
      </c>
      <c r="Q31" s="34">
        <f>$F$28/'Fixed data'!$C$7</f>
        <v>-3.9171203724671859E-5</v>
      </c>
      <c r="R31" s="34">
        <f>$F$28/'Fixed data'!$C$7</f>
        <v>-3.9171203724671859E-5</v>
      </c>
      <c r="S31" s="34">
        <f>$F$28/'Fixed data'!$C$7</f>
        <v>-3.9171203724671859E-5</v>
      </c>
      <c r="T31" s="34">
        <f>$F$28/'Fixed data'!$C$7</f>
        <v>-3.9171203724671859E-5</v>
      </c>
      <c r="U31" s="34">
        <f>$F$28/'Fixed data'!$C$7</f>
        <v>-3.9171203724671859E-5</v>
      </c>
      <c r="V31" s="34">
        <f>$F$28/'Fixed data'!$C$7</f>
        <v>-3.9171203724671859E-5</v>
      </c>
      <c r="W31" s="34">
        <f>$F$28/'Fixed data'!$C$7</f>
        <v>-3.9171203724671859E-5</v>
      </c>
      <c r="X31" s="34">
        <f>$F$28/'Fixed data'!$C$7</f>
        <v>-3.9171203724671859E-5</v>
      </c>
      <c r="Y31" s="34">
        <f>$F$28/'Fixed data'!$C$7</f>
        <v>-3.9171203724671859E-5</v>
      </c>
      <c r="Z31" s="34">
        <f>$F$28/'Fixed data'!$C$7</f>
        <v>-3.9171203724671859E-5</v>
      </c>
      <c r="AA31" s="34">
        <f>$F$28/'Fixed data'!$C$7</f>
        <v>-3.9171203724671859E-5</v>
      </c>
      <c r="AB31" s="34">
        <f>$F$28/'Fixed data'!$C$7</f>
        <v>-3.9171203724671859E-5</v>
      </c>
      <c r="AC31" s="34">
        <f>$F$28/'Fixed data'!$C$7</f>
        <v>-3.9171203724671859E-5</v>
      </c>
      <c r="AD31" s="34">
        <f>$F$28/'Fixed data'!$C$7</f>
        <v>-3.9171203724671859E-5</v>
      </c>
      <c r="AE31" s="34">
        <f>$F$28/'Fixed data'!$C$7</f>
        <v>-3.9171203724671859E-5</v>
      </c>
      <c r="AF31" s="34">
        <f>$F$28/'Fixed data'!$C$7</f>
        <v>-3.9171203724671859E-5</v>
      </c>
      <c r="AG31" s="34">
        <f>$F$28/'Fixed data'!$C$7</f>
        <v>-3.9171203724671859E-5</v>
      </c>
      <c r="AH31" s="34">
        <f>$F$28/'Fixed data'!$C$7</f>
        <v>-3.9171203724671859E-5</v>
      </c>
      <c r="AI31" s="34">
        <f>$F$28/'Fixed data'!$C$7</f>
        <v>-3.9171203724671859E-5</v>
      </c>
      <c r="AJ31" s="34">
        <f>$F$28/'Fixed data'!$C$7</f>
        <v>-3.9171203724671859E-5</v>
      </c>
      <c r="AK31" s="34">
        <f>$F$28/'Fixed data'!$C$7</f>
        <v>-3.9171203724671859E-5</v>
      </c>
      <c r="AL31" s="34">
        <f>$F$28/'Fixed data'!$C$7</f>
        <v>-3.9171203724671859E-5</v>
      </c>
      <c r="AM31" s="34">
        <f>$F$28/'Fixed data'!$C$7</f>
        <v>-3.9171203724671859E-5</v>
      </c>
      <c r="AN31" s="34">
        <f>$F$28/'Fixed data'!$C$7</f>
        <v>-3.9171203724671859E-5</v>
      </c>
      <c r="AO31" s="34">
        <f>$F$28/'Fixed data'!$C$7</f>
        <v>-3.9171203724671859E-5</v>
      </c>
      <c r="AP31" s="34">
        <f>$F$28/'Fixed data'!$C$7</f>
        <v>-3.9171203724671859E-5</v>
      </c>
      <c r="AQ31" s="34">
        <f>$F$28/'Fixed data'!$C$7</f>
        <v>-3.9171203724671859E-5</v>
      </c>
      <c r="AR31" s="34">
        <f>$F$28/'Fixed data'!$C$7</f>
        <v>-3.9171203724671859E-5</v>
      </c>
      <c r="AS31" s="34">
        <f>$F$28/'Fixed data'!$C$7</f>
        <v>-3.9171203724671859E-5</v>
      </c>
      <c r="AT31" s="34">
        <f>$F$28/'Fixed data'!$C$7</f>
        <v>-3.9171203724671859E-5</v>
      </c>
      <c r="AU31" s="34">
        <f>$F$28/'Fixed data'!$C$7</f>
        <v>-3.9171203724671859E-5</v>
      </c>
      <c r="AV31" s="34">
        <f>$F$28/'Fixed data'!$C$7</f>
        <v>-3.9171203724671859E-5</v>
      </c>
      <c r="AW31" s="34">
        <f>$F$28/'Fixed data'!$C$7</f>
        <v>-3.9171203724671859E-5</v>
      </c>
      <c r="AX31" s="34">
        <f>$F$28/'Fixed data'!$C$7</f>
        <v>-3.9171203724671859E-5</v>
      </c>
      <c r="AY31" s="34">
        <f>$F$28/'Fixed data'!$C$7</f>
        <v>-3.9171203724671859E-5</v>
      </c>
      <c r="AZ31" s="34"/>
      <c r="BA31" s="34"/>
      <c r="BB31" s="34"/>
      <c r="BC31" s="34"/>
      <c r="BD31" s="34"/>
    </row>
    <row r="32" spans="1:56" ht="16.5" hidden="1" customHeight="1" outlineLevel="1" x14ac:dyDescent="0.35">
      <c r="A32" s="116"/>
      <c r="B32" s="9" t="s">
        <v>3</v>
      </c>
      <c r="C32" s="11" t="s">
        <v>55</v>
      </c>
      <c r="D32" s="9" t="s">
        <v>40</v>
      </c>
      <c r="F32" s="34"/>
      <c r="G32" s="34"/>
      <c r="H32" s="34">
        <f>$G$28/'Fixed data'!$C$7</f>
        <v>-3.9243804822271772E-5</v>
      </c>
      <c r="I32" s="34">
        <f>$G$28/'Fixed data'!$C$7</f>
        <v>-3.9243804822271772E-5</v>
      </c>
      <c r="J32" s="34">
        <f>$G$28/'Fixed data'!$C$7</f>
        <v>-3.9243804822271772E-5</v>
      </c>
      <c r="K32" s="34">
        <f>$G$28/'Fixed data'!$C$7</f>
        <v>-3.9243804822271772E-5</v>
      </c>
      <c r="L32" s="34">
        <f>$G$28/'Fixed data'!$C$7</f>
        <v>-3.9243804822271772E-5</v>
      </c>
      <c r="M32" s="34">
        <f>$G$28/'Fixed data'!$C$7</f>
        <v>-3.9243804822271772E-5</v>
      </c>
      <c r="N32" s="34">
        <f>$G$28/'Fixed data'!$C$7</f>
        <v>-3.9243804822271772E-5</v>
      </c>
      <c r="O32" s="34">
        <f>$G$28/'Fixed data'!$C$7</f>
        <v>-3.9243804822271772E-5</v>
      </c>
      <c r="P32" s="34">
        <f>$G$28/'Fixed data'!$C$7</f>
        <v>-3.9243804822271772E-5</v>
      </c>
      <c r="Q32" s="34">
        <f>$G$28/'Fixed data'!$C$7</f>
        <v>-3.9243804822271772E-5</v>
      </c>
      <c r="R32" s="34">
        <f>$G$28/'Fixed data'!$C$7</f>
        <v>-3.9243804822271772E-5</v>
      </c>
      <c r="S32" s="34">
        <f>$G$28/'Fixed data'!$C$7</f>
        <v>-3.9243804822271772E-5</v>
      </c>
      <c r="T32" s="34">
        <f>$G$28/'Fixed data'!$C$7</f>
        <v>-3.9243804822271772E-5</v>
      </c>
      <c r="U32" s="34">
        <f>$G$28/'Fixed data'!$C$7</f>
        <v>-3.9243804822271772E-5</v>
      </c>
      <c r="V32" s="34">
        <f>$G$28/'Fixed data'!$C$7</f>
        <v>-3.9243804822271772E-5</v>
      </c>
      <c r="W32" s="34">
        <f>$G$28/'Fixed data'!$C$7</f>
        <v>-3.9243804822271772E-5</v>
      </c>
      <c r="X32" s="34">
        <f>$G$28/'Fixed data'!$C$7</f>
        <v>-3.9243804822271772E-5</v>
      </c>
      <c r="Y32" s="34">
        <f>$G$28/'Fixed data'!$C$7</f>
        <v>-3.9243804822271772E-5</v>
      </c>
      <c r="Z32" s="34">
        <f>$G$28/'Fixed data'!$C$7</f>
        <v>-3.9243804822271772E-5</v>
      </c>
      <c r="AA32" s="34">
        <f>$G$28/'Fixed data'!$C$7</f>
        <v>-3.9243804822271772E-5</v>
      </c>
      <c r="AB32" s="34">
        <f>$G$28/'Fixed data'!$C$7</f>
        <v>-3.9243804822271772E-5</v>
      </c>
      <c r="AC32" s="34">
        <f>$G$28/'Fixed data'!$C$7</f>
        <v>-3.9243804822271772E-5</v>
      </c>
      <c r="AD32" s="34">
        <f>$G$28/'Fixed data'!$C$7</f>
        <v>-3.9243804822271772E-5</v>
      </c>
      <c r="AE32" s="34">
        <f>$G$28/'Fixed data'!$C$7</f>
        <v>-3.9243804822271772E-5</v>
      </c>
      <c r="AF32" s="34">
        <f>$G$28/'Fixed data'!$C$7</f>
        <v>-3.9243804822271772E-5</v>
      </c>
      <c r="AG32" s="34">
        <f>$G$28/'Fixed data'!$C$7</f>
        <v>-3.9243804822271772E-5</v>
      </c>
      <c r="AH32" s="34">
        <f>$G$28/'Fixed data'!$C$7</f>
        <v>-3.9243804822271772E-5</v>
      </c>
      <c r="AI32" s="34">
        <f>$G$28/'Fixed data'!$C$7</f>
        <v>-3.9243804822271772E-5</v>
      </c>
      <c r="AJ32" s="34">
        <f>$G$28/'Fixed data'!$C$7</f>
        <v>-3.9243804822271772E-5</v>
      </c>
      <c r="AK32" s="34">
        <f>$G$28/'Fixed data'!$C$7</f>
        <v>-3.9243804822271772E-5</v>
      </c>
      <c r="AL32" s="34">
        <f>$G$28/'Fixed data'!$C$7</f>
        <v>-3.9243804822271772E-5</v>
      </c>
      <c r="AM32" s="34">
        <f>$G$28/'Fixed data'!$C$7</f>
        <v>-3.9243804822271772E-5</v>
      </c>
      <c r="AN32" s="34">
        <f>$G$28/'Fixed data'!$C$7</f>
        <v>-3.9243804822271772E-5</v>
      </c>
      <c r="AO32" s="34">
        <f>$G$28/'Fixed data'!$C$7</f>
        <v>-3.9243804822271772E-5</v>
      </c>
      <c r="AP32" s="34">
        <f>$G$28/'Fixed data'!$C$7</f>
        <v>-3.9243804822271772E-5</v>
      </c>
      <c r="AQ32" s="34">
        <f>$G$28/'Fixed data'!$C$7</f>
        <v>-3.9243804822271772E-5</v>
      </c>
      <c r="AR32" s="34">
        <f>$G$28/'Fixed data'!$C$7</f>
        <v>-3.9243804822271772E-5</v>
      </c>
      <c r="AS32" s="34">
        <f>$G$28/'Fixed data'!$C$7</f>
        <v>-3.9243804822271772E-5</v>
      </c>
      <c r="AT32" s="34">
        <f>$G$28/'Fixed data'!$C$7</f>
        <v>-3.9243804822271772E-5</v>
      </c>
      <c r="AU32" s="34">
        <f>$G$28/'Fixed data'!$C$7</f>
        <v>-3.9243804822271772E-5</v>
      </c>
      <c r="AV32" s="34">
        <f>$G$28/'Fixed data'!$C$7</f>
        <v>-3.9243804822271772E-5</v>
      </c>
      <c r="AW32" s="34">
        <f>$G$28/'Fixed data'!$C$7</f>
        <v>-3.9243804822271772E-5</v>
      </c>
      <c r="AX32" s="34">
        <f>$G$28/'Fixed data'!$C$7</f>
        <v>-3.9243804822271772E-5</v>
      </c>
      <c r="AY32" s="34">
        <f>$G$28/'Fixed data'!$C$7</f>
        <v>-3.9243804822271772E-5</v>
      </c>
      <c r="AZ32" s="34">
        <f>$G$28/'Fixed data'!$C$7</f>
        <v>-3.9243804822271772E-5</v>
      </c>
      <c r="BA32" s="34"/>
      <c r="BB32" s="34"/>
      <c r="BC32" s="34"/>
      <c r="BD32" s="34"/>
    </row>
    <row r="33" spans="1:57" ht="16.5" hidden="1" customHeight="1" outlineLevel="1" x14ac:dyDescent="0.35">
      <c r="A33" s="116"/>
      <c r="B33" s="9" t="s">
        <v>4</v>
      </c>
      <c r="C33" s="11" t="s">
        <v>56</v>
      </c>
      <c r="D33" s="9" t="s">
        <v>40</v>
      </c>
      <c r="F33" s="34"/>
      <c r="G33" s="34"/>
      <c r="H33" s="34"/>
      <c r="I33" s="34">
        <f>$H$28/'Fixed data'!$C$7</f>
        <v>-3.9165107961147972E-5</v>
      </c>
      <c r="J33" s="34">
        <f>$H$28/'Fixed data'!$C$7</f>
        <v>-3.9165107961147972E-5</v>
      </c>
      <c r="K33" s="34">
        <f>$H$28/'Fixed data'!$C$7</f>
        <v>-3.9165107961147972E-5</v>
      </c>
      <c r="L33" s="34">
        <f>$H$28/'Fixed data'!$C$7</f>
        <v>-3.9165107961147972E-5</v>
      </c>
      <c r="M33" s="34">
        <f>$H$28/'Fixed data'!$C$7</f>
        <v>-3.9165107961147972E-5</v>
      </c>
      <c r="N33" s="34">
        <f>$H$28/'Fixed data'!$C$7</f>
        <v>-3.9165107961147972E-5</v>
      </c>
      <c r="O33" s="34">
        <f>$H$28/'Fixed data'!$C$7</f>
        <v>-3.9165107961147972E-5</v>
      </c>
      <c r="P33" s="34">
        <f>$H$28/'Fixed data'!$C$7</f>
        <v>-3.9165107961147972E-5</v>
      </c>
      <c r="Q33" s="34">
        <f>$H$28/'Fixed data'!$C$7</f>
        <v>-3.9165107961147972E-5</v>
      </c>
      <c r="R33" s="34">
        <f>$H$28/'Fixed data'!$C$7</f>
        <v>-3.9165107961147972E-5</v>
      </c>
      <c r="S33" s="34">
        <f>$H$28/'Fixed data'!$C$7</f>
        <v>-3.9165107961147972E-5</v>
      </c>
      <c r="T33" s="34">
        <f>$H$28/'Fixed data'!$C$7</f>
        <v>-3.9165107961147972E-5</v>
      </c>
      <c r="U33" s="34">
        <f>$H$28/'Fixed data'!$C$7</f>
        <v>-3.9165107961147972E-5</v>
      </c>
      <c r="V33" s="34">
        <f>$H$28/'Fixed data'!$C$7</f>
        <v>-3.9165107961147972E-5</v>
      </c>
      <c r="W33" s="34">
        <f>$H$28/'Fixed data'!$C$7</f>
        <v>-3.9165107961147972E-5</v>
      </c>
      <c r="X33" s="34">
        <f>$H$28/'Fixed data'!$C$7</f>
        <v>-3.9165107961147972E-5</v>
      </c>
      <c r="Y33" s="34">
        <f>$H$28/'Fixed data'!$C$7</f>
        <v>-3.9165107961147972E-5</v>
      </c>
      <c r="Z33" s="34">
        <f>$H$28/'Fixed data'!$C$7</f>
        <v>-3.9165107961147972E-5</v>
      </c>
      <c r="AA33" s="34">
        <f>$H$28/'Fixed data'!$C$7</f>
        <v>-3.9165107961147972E-5</v>
      </c>
      <c r="AB33" s="34">
        <f>$H$28/'Fixed data'!$C$7</f>
        <v>-3.9165107961147972E-5</v>
      </c>
      <c r="AC33" s="34">
        <f>$H$28/'Fixed data'!$C$7</f>
        <v>-3.9165107961147972E-5</v>
      </c>
      <c r="AD33" s="34">
        <f>$H$28/'Fixed data'!$C$7</f>
        <v>-3.9165107961147972E-5</v>
      </c>
      <c r="AE33" s="34">
        <f>$H$28/'Fixed data'!$C$7</f>
        <v>-3.9165107961147972E-5</v>
      </c>
      <c r="AF33" s="34">
        <f>$H$28/'Fixed data'!$C$7</f>
        <v>-3.9165107961147972E-5</v>
      </c>
      <c r="AG33" s="34">
        <f>$H$28/'Fixed data'!$C$7</f>
        <v>-3.9165107961147972E-5</v>
      </c>
      <c r="AH33" s="34">
        <f>$H$28/'Fixed data'!$C$7</f>
        <v>-3.9165107961147972E-5</v>
      </c>
      <c r="AI33" s="34">
        <f>$H$28/'Fixed data'!$C$7</f>
        <v>-3.9165107961147972E-5</v>
      </c>
      <c r="AJ33" s="34">
        <f>$H$28/'Fixed data'!$C$7</f>
        <v>-3.9165107961147972E-5</v>
      </c>
      <c r="AK33" s="34">
        <f>$H$28/'Fixed data'!$C$7</f>
        <v>-3.9165107961147972E-5</v>
      </c>
      <c r="AL33" s="34">
        <f>$H$28/'Fixed data'!$C$7</f>
        <v>-3.9165107961147972E-5</v>
      </c>
      <c r="AM33" s="34">
        <f>$H$28/'Fixed data'!$C$7</f>
        <v>-3.9165107961147972E-5</v>
      </c>
      <c r="AN33" s="34">
        <f>$H$28/'Fixed data'!$C$7</f>
        <v>-3.9165107961147972E-5</v>
      </c>
      <c r="AO33" s="34">
        <f>$H$28/'Fixed data'!$C$7</f>
        <v>-3.9165107961147972E-5</v>
      </c>
      <c r="AP33" s="34">
        <f>$H$28/'Fixed data'!$C$7</f>
        <v>-3.9165107961147972E-5</v>
      </c>
      <c r="AQ33" s="34">
        <f>$H$28/'Fixed data'!$C$7</f>
        <v>-3.9165107961147972E-5</v>
      </c>
      <c r="AR33" s="34">
        <f>$H$28/'Fixed data'!$C$7</f>
        <v>-3.9165107961147972E-5</v>
      </c>
      <c r="AS33" s="34">
        <f>$H$28/'Fixed data'!$C$7</f>
        <v>-3.9165107961147972E-5</v>
      </c>
      <c r="AT33" s="34">
        <f>$H$28/'Fixed data'!$C$7</f>
        <v>-3.9165107961147972E-5</v>
      </c>
      <c r="AU33" s="34">
        <f>$H$28/'Fixed data'!$C$7</f>
        <v>-3.9165107961147972E-5</v>
      </c>
      <c r="AV33" s="34">
        <f>$H$28/'Fixed data'!$C$7</f>
        <v>-3.9165107961147972E-5</v>
      </c>
      <c r="AW33" s="34">
        <f>$H$28/'Fixed data'!$C$7</f>
        <v>-3.9165107961147972E-5</v>
      </c>
      <c r="AX33" s="34">
        <f>$H$28/'Fixed data'!$C$7</f>
        <v>-3.9165107961147972E-5</v>
      </c>
      <c r="AY33" s="34">
        <f>$H$28/'Fixed data'!$C$7</f>
        <v>-3.9165107961147972E-5</v>
      </c>
      <c r="AZ33" s="34">
        <f>$H$28/'Fixed data'!$C$7</f>
        <v>-3.9165107961147972E-5</v>
      </c>
      <c r="BA33" s="34">
        <f>$H$28/'Fixed data'!$C$7</f>
        <v>-3.9165107961147972E-5</v>
      </c>
      <c r="BB33" s="34"/>
      <c r="BC33" s="34"/>
      <c r="BD33" s="34"/>
    </row>
    <row r="34" spans="1:57" ht="16.5" hidden="1" customHeight="1" outlineLevel="1" x14ac:dyDescent="0.35">
      <c r="A34" s="116"/>
      <c r="B34" s="9" t="s">
        <v>5</v>
      </c>
      <c r="C34" s="11" t="s">
        <v>57</v>
      </c>
      <c r="D34" s="9" t="s">
        <v>40</v>
      </c>
      <c r="F34" s="34"/>
      <c r="G34" s="34"/>
      <c r="H34" s="34"/>
      <c r="I34" s="34"/>
      <c r="J34" s="34">
        <f>$I$28/'Fixed data'!$C$7</f>
        <v>-3.910774319213088E-5</v>
      </c>
      <c r="K34" s="34">
        <f>$I$28/'Fixed data'!$C$7</f>
        <v>-3.910774319213088E-5</v>
      </c>
      <c r="L34" s="34">
        <f>$I$28/'Fixed data'!$C$7</f>
        <v>-3.910774319213088E-5</v>
      </c>
      <c r="M34" s="34">
        <f>$I$28/'Fixed data'!$C$7</f>
        <v>-3.910774319213088E-5</v>
      </c>
      <c r="N34" s="34">
        <f>$I$28/'Fixed data'!$C$7</f>
        <v>-3.910774319213088E-5</v>
      </c>
      <c r="O34" s="34">
        <f>$I$28/'Fixed data'!$C$7</f>
        <v>-3.910774319213088E-5</v>
      </c>
      <c r="P34" s="34">
        <f>$I$28/'Fixed data'!$C$7</f>
        <v>-3.910774319213088E-5</v>
      </c>
      <c r="Q34" s="34">
        <f>$I$28/'Fixed data'!$C$7</f>
        <v>-3.910774319213088E-5</v>
      </c>
      <c r="R34" s="34">
        <f>$I$28/'Fixed data'!$C$7</f>
        <v>-3.910774319213088E-5</v>
      </c>
      <c r="S34" s="34">
        <f>$I$28/'Fixed data'!$C$7</f>
        <v>-3.910774319213088E-5</v>
      </c>
      <c r="T34" s="34">
        <f>$I$28/'Fixed data'!$C$7</f>
        <v>-3.910774319213088E-5</v>
      </c>
      <c r="U34" s="34">
        <f>$I$28/'Fixed data'!$C$7</f>
        <v>-3.910774319213088E-5</v>
      </c>
      <c r="V34" s="34">
        <f>$I$28/'Fixed data'!$C$7</f>
        <v>-3.910774319213088E-5</v>
      </c>
      <c r="W34" s="34">
        <f>$I$28/'Fixed data'!$C$7</f>
        <v>-3.910774319213088E-5</v>
      </c>
      <c r="X34" s="34">
        <f>$I$28/'Fixed data'!$C$7</f>
        <v>-3.910774319213088E-5</v>
      </c>
      <c r="Y34" s="34">
        <f>$I$28/'Fixed data'!$C$7</f>
        <v>-3.910774319213088E-5</v>
      </c>
      <c r="Z34" s="34">
        <f>$I$28/'Fixed data'!$C$7</f>
        <v>-3.910774319213088E-5</v>
      </c>
      <c r="AA34" s="34">
        <f>$I$28/'Fixed data'!$C$7</f>
        <v>-3.910774319213088E-5</v>
      </c>
      <c r="AB34" s="34">
        <f>$I$28/'Fixed data'!$C$7</f>
        <v>-3.910774319213088E-5</v>
      </c>
      <c r="AC34" s="34">
        <f>$I$28/'Fixed data'!$C$7</f>
        <v>-3.910774319213088E-5</v>
      </c>
      <c r="AD34" s="34">
        <f>$I$28/'Fixed data'!$C$7</f>
        <v>-3.910774319213088E-5</v>
      </c>
      <c r="AE34" s="34">
        <f>$I$28/'Fixed data'!$C$7</f>
        <v>-3.910774319213088E-5</v>
      </c>
      <c r="AF34" s="34">
        <f>$I$28/'Fixed data'!$C$7</f>
        <v>-3.910774319213088E-5</v>
      </c>
      <c r="AG34" s="34">
        <f>$I$28/'Fixed data'!$C$7</f>
        <v>-3.910774319213088E-5</v>
      </c>
      <c r="AH34" s="34">
        <f>$I$28/'Fixed data'!$C$7</f>
        <v>-3.910774319213088E-5</v>
      </c>
      <c r="AI34" s="34">
        <f>$I$28/'Fixed data'!$C$7</f>
        <v>-3.910774319213088E-5</v>
      </c>
      <c r="AJ34" s="34">
        <f>$I$28/'Fixed data'!$C$7</f>
        <v>-3.910774319213088E-5</v>
      </c>
      <c r="AK34" s="34">
        <f>$I$28/'Fixed data'!$C$7</f>
        <v>-3.910774319213088E-5</v>
      </c>
      <c r="AL34" s="34">
        <f>$I$28/'Fixed data'!$C$7</f>
        <v>-3.910774319213088E-5</v>
      </c>
      <c r="AM34" s="34">
        <f>$I$28/'Fixed data'!$C$7</f>
        <v>-3.910774319213088E-5</v>
      </c>
      <c r="AN34" s="34">
        <f>$I$28/'Fixed data'!$C$7</f>
        <v>-3.910774319213088E-5</v>
      </c>
      <c r="AO34" s="34">
        <f>$I$28/'Fixed data'!$C$7</f>
        <v>-3.910774319213088E-5</v>
      </c>
      <c r="AP34" s="34">
        <f>$I$28/'Fixed data'!$C$7</f>
        <v>-3.910774319213088E-5</v>
      </c>
      <c r="AQ34" s="34">
        <f>$I$28/'Fixed data'!$C$7</f>
        <v>-3.910774319213088E-5</v>
      </c>
      <c r="AR34" s="34">
        <f>$I$28/'Fixed data'!$C$7</f>
        <v>-3.910774319213088E-5</v>
      </c>
      <c r="AS34" s="34">
        <f>$I$28/'Fixed data'!$C$7</f>
        <v>-3.910774319213088E-5</v>
      </c>
      <c r="AT34" s="34">
        <f>$I$28/'Fixed data'!$C$7</f>
        <v>-3.910774319213088E-5</v>
      </c>
      <c r="AU34" s="34">
        <f>$I$28/'Fixed data'!$C$7</f>
        <v>-3.910774319213088E-5</v>
      </c>
      <c r="AV34" s="34">
        <f>$I$28/'Fixed data'!$C$7</f>
        <v>-3.910774319213088E-5</v>
      </c>
      <c r="AW34" s="34">
        <f>$I$28/'Fixed data'!$C$7</f>
        <v>-3.910774319213088E-5</v>
      </c>
      <c r="AX34" s="34">
        <f>$I$28/'Fixed data'!$C$7</f>
        <v>-3.910774319213088E-5</v>
      </c>
      <c r="AY34" s="34">
        <f>$I$28/'Fixed data'!$C$7</f>
        <v>-3.910774319213088E-5</v>
      </c>
      <c r="AZ34" s="34">
        <f>$I$28/'Fixed data'!$C$7</f>
        <v>-3.910774319213088E-5</v>
      </c>
      <c r="BA34" s="34">
        <f>$I$28/'Fixed data'!$C$7</f>
        <v>-3.910774319213088E-5</v>
      </c>
      <c r="BB34" s="34">
        <f>$I$28/'Fixed data'!$C$7</f>
        <v>-3.910774319213088E-5</v>
      </c>
      <c r="BC34" s="34"/>
      <c r="BD34" s="34"/>
    </row>
    <row r="35" spans="1:57" ht="16.5" hidden="1" customHeight="1" outlineLevel="1" x14ac:dyDescent="0.35">
      <c r="A35" s="116"/>
      <c r="B35" s="9" t="s">
        <v>6</v>
      </c>
      <c r="C35" s="11" t="s">
        <v>58</v>
      </c>
      <c r="D35" s="9" t="s">
        <v>40</v>
      </c>
      <c r="F35" s="34"/>
      <c r="G35" s="34"/>
      <c r="H35" s="34"/>
      <c r="I35" s="34"/>
      <c r="J35" s="34"/>
      <c r="K35" s="34">
        <f>$J$28/'Fixed data'!$C$7</f>
        <v>-3.907075436970115E-5</v>
      </c>
      <c r="L35" s="34">
        <f>$J$28/'Fixed data'!$C$7</f>
        <v>-3.907075436970115E-5</v>
      </c>
      <c r="M35" s="34">
        <f>$J$28/'Fixed data'!$C$7</f>
        <v>-3.907075436970115E-5</v>
      </c>
      <c r="N35" s="34">
        <f>$J$28/'Fixed data'!$C$7</f>
        <v>-3.907075436970115E-5</v>
      </c>
      <c r="O35" s="34">
        <f>$J$28/'Fixed data'!$C$7</f>
        <v>-3.907075436970115E-5</v>
      </c>
      <c r="P35" s="34">
        <f>$J$28/'Fixed data'!$C$7</f>
        <v>-3.907075436970115E-5</v>
      </c>
      <c r="Q35" s="34">
        <f>$J$28/'Fixed data'!$C$7</f>
        <v>-3.907075436970115E-5</v>
      </c>
      <c r="R35" s="34">
        <f>$J$28/'Fixed data'!$C$7</f>
        <v>-3.907075436970115E-5</v>
      </c>
      <c r="S35" s="34">
        <f>$J$28/'Fixed data'!$C$7</f>
        <v>-3.907075436970115E-5</v>
      </c>
      <c r="T35" s="34">
        <f>$J$28/'Fixed data'!$C$7</f>
        <v>-3.907075436970115E-5</v>
      </c>
      <c r="U35" s="34">
        <f>$J$28/'Fixed data'!$C$7</f>
        <v>-3.907075436970115E-5</v>
      </c>
      <c r="V35" s="34">
        <f>$J$28/'Fixed data'!$C$7</f>
        <v>-3.907075436970115E-5</v>
      </c>
      <c r="W35" s="34">
        <f>$J$28/'Fixed data'!$C$7</f>
        <v>-3.907075436970115E-5</v>
      </c>
      <c r="X35" s="34">
        <f>$J$28/'Fixed data'!$C$7</f>
        <v>-3.907075436970115E-5</v>
      </c>
      <c r="Y35" s="34">
        <f>$J$28/'Fixed data'!$C$7</f>
        <v>-3.907075436970115E-5</v>
      </c>
      <c r="Z35" s="34">
        <f>$J$28/'Fixed data'!$C$7</f>
        <v>-3.907075436970115E-5</v>
      </c>
      <c r="AA35" s="34">
        <f>$J$28/'Fixed data'!$C$7</f>
        <v>-3.907075436970115E-5</v>
      </c>
      <c r="AB35" s="34">
        <f>$J$28/'Fixed data'!$C$7</f>
        <v>-3.907075436970115E-5</v>
      </c>
      <c r="AC35" s="34">
        <f>$J$28/'Fixed data'!$C$7</f>
        <v>-3.907075436970115E-5</v>
      </c>
      <c r="AD35" s="34">
        <f>$J$28/'Fixed data'!$C$7</f>
        <v>-3.907075436970115E-5</v>
      </c>
      <c r="AE35" s="34">
        <f>$J$28/'Fixed data'!$C$7</f>
        <v>-3.907075436970115E-5</v>
      </c>
      <c r="AF35" s="34">
        <f>$J$28/'Fixed data'!$C$7</f>
        <v>-3.907075436970115E-5</v>
      </c>
      <c r="AG35" s="34">
        <f>$J$28/'Fixed data'!$C$7</f>
        <v>-3.907075436970115E-5</v>
      </c>
      <c r="AH35" s="34">
        <f>$J$28/'Fixed data'!$C$7</f>
        <v>-3.907075436970115E-5</v>
      </c>
      <c r="AI35" s="34">
        <f>$J$28/'Fixed data'!$C$7</f>
        <v>-3.907075436970115E-5</v>
      </c>
      <c r="AJ35" s="34">
        <f>$J$28/'Fixed data'!$C$7</f>
        <v>-3.907075436970115E-5</v>
      </c>
      <c r="AK35" s="34">
        <f>$J$28/'Fixed data'!$C$7</f>
        <v>-3.907075436970115E-5</v>
      </c>
      <c r="AL35" s="34">
        <f>$J$28/'Fixed data'!$C$7</f>
        <v>-3.907075436970115E-5</v>
      </c>
      <c r="AM35" s="34">
        <f>$J$28/'Fixed data'!$C$7</f>
        <v>-3.907075436970115E-5</v>
      </c>
      <c r="AN35" s="34">
        <f>$J$28/'Fixed data'!$C$7</f>
        <v>-3.907075436970115E-5</v>
      </c>
      <c r="AO35" s="34">
        <f>$J$28/'Fixed data'!$C$7</f>
        <v>-3.907075436970115E-5</v>
      </c>
      <c r="AP35" s="34">
        <f>$J$28/'Fixed data'!$C$7</f>
        <v>-3.907075436970115E-5</v>
      </c>
      <c r="AQ35" s="34">
        <f>$J$28/'Fixed data'!$C$7</f>
        <v>-3.907075436970115E-5</v>
      </c>
      <c r="AR35" s="34">
        <f>$J$28/'Fixed data'!$C$7</f>
        <v>-3.907075436970115E-5</v>
      </c>
      <c r="AS35" s="34">
        <f>$J$28/'Fixed data'!$C$7</f>
        <v>-3.907075436970115E-5</v>
      </c>
      <c r="AT35" s="34">
        <f>$J$28/'Fixed data'!$C$7</f>
        <v>-3.907075436970115E-5</v>
      </c>
      <c r="AU35" s="34">
        <f>$J$28/'Fixed data'!$C$7</f>
        <v>-3.907075436970115E-5</v>
      </c>
      <c r="AV35" s="34">
        <f>$J$28/'Fixed data'!$C$7</f>
        <v>-3.907075436970115E-5</v>
      </c>
      <c r="AW35" s="34">
        <f>$J$28/'Fixed data'!$C$7</f>
        <v>-3.907075436970115E-5</v>
      </c>
      <c r="AX35" s="34">
        <f>$J$28/'Fixed data'!$C$7</f>
        <v>-3.907075436970115E-5</v>
      </c>
      <c r="AY35" s="34">
        <f>$J$28/'Fixed data'!$C$7</f>
        <v>-3.907075436970115E-5</v>
      </c>
      <c r="AZ35" s="34">
        <f>$J$28/'Fixed data'!$C$7</f>
        <v>-3.907075436970115E-5</v>
      </c>
      <c r="BA35" s="34">
        <f>$J$28/'Fixed data'!$C$7</f>
        <v>-3.907075436970115E-5</v>
      </c>
      <c r="BB35" s="34">
        <f>$J$28/'Fixed data'!$C$7</f>
        <v>-3.907075436970115E-5</v>
      </c>
      <c r="BC35" s="34">
        <f>$J$28/'Fixed data'!$C$7</f>
        <v>-3.907075436970115E-5</v>
      </c>
      <c r="BD35" s="34"/>
    </row>
    <row r="36" spans="1:57" ht="16.5" hidden="1" customHeight="1" outlineLevel="1" x14ac:dyDescent="0.35">
      <c r="A36" s="116"/>
      <c r="B36" s="9" t="s">
        <v>32</v>
      </c>
      <c r="C36" s="11" t="s">
        <v>59</v>
      </c>
      <c r="D36" s="9" t="s">
        <v>40</v>
      </c>
      <c r="F36" s="34"/>
      <c r="G36" s="34"/>
      <c r="H36" s="34"/>
      <c r="I36" s="34"/>
      <c r="J36" s="34"/>
      <c r="K36" s="34"/>
      <c r="L36" s="34">
        <f>$K$28/'Fixed data'!$C$7</f>
        <v>-3.9036810098609163E-5</v>
      </c>
      <c r="M36" s="34">
        <f>$K$28/'Fixed data'!$C$7</f>
        <v>-3.9036810098609163E-5</v>
      </c>
      <c r="N36" s="34">
        <f>$K$28/'Fixed data'!$C$7</f>
        <v>-3.9036810098609163E-5</v>
      </c>
      <c r="O36" s="34">
        <f>$K$28/'Fixed data'!$C$7</f>
        <v>-3.9036810098609163E-5</v>
      </c>
      <c r="P36" s="34">
        <f>$K$28/'Fixed data'!$C$7</f>
        <v>-3.9036810098609163E-5</v>
      </c>
      <c r="Q36" s="34">
        <f>$K$28/'Fixed data'!$C$7</f>
        <v>-3.9036810098609163E-5</v>
      </c>
      <c r="R36" s="34">
        <f>$K$28/'Fixed data'!$C$7</f>
        <v>-3.9036810098609163E-5</v>
      </c>
      <c r="S36" s="34">
        <f>$K$28/'Fixed data'!$C$7</f>
        <v>-3.9036810098609163E-5</v>
      </c>
      <c r="T36" s="34">
        <f>$K$28/'Fixed data'!$C$7</f>
        <v>-3.9036810098609163E-5</v>
      </c>
      <c r="U36" s="34">
        <f>$K$28/'Fixed data'!$C$7</f>
        <v>-3.9036810098609163E-5</v>
      </c>
      <c r="V36" s="34">
        <f>$K$28/'Fixed data'!$C$7</f>
        <v>-3.9036810098609163E-5</v>
      </c>
      <c r="W36" s="34">
        <f>$K$28/'Fixed data'!$C$7</f>
        <v>-3.9036810098609163E-5</v>
      </c>
      <c r="X36" s="34">
        <f>$K$28/'Fixed data'!$C$7</f>
        <v>-3.9036810098609163E-5</v>
      </c>
      <c r="Y36" s="34">
        <f>$K$28/'Fixed data'!$C$7</f>
        <v>-3.9036810098609163E-5</v>
      </c>
      <c r="Z36" s="34">
        <f>$K$28/'Fixed data'!$C$7</f>
        <v>-3.9036810098609163E-5</v>
      </c>
      <c r="AA36" s="34">
        <f>$K$28/'Fixed data'!$C$7</f>
        <v>-3.9036810098609163E-5</v>
      </c>
      <c r="AB36" s="34">
        <f>$K$28/'Fixed data'!$C$7</f>
        <v>-3.9036810098609163E-5</v>
      </c>
      <c r="AC36" s="34">
        <f>$K$28/'Fixed data'!$C$7</f>
        <v>-3.9036810098609163E-5</v>
      </c>
      <c r="AD36" s="34">
        <f>$K$28/'Fixed data'!$C$7</f>
        <v>-3.9036810098609163E-5</v>
      </c>
      <c r="AE36" s="34">
        <f>$K$28/'Fixed data'!$C$7</f>
        <v>-3.9036810098609163E-5</v>
      </c>
      <c r="AF36" s="34">
        <f>$K$28/'Fixed data'!$C$7</f>
        <v>-3.9036810098609163E-5</v>
      </c>
      <c r="AG36" s="34">
        <f>$K$28/'Fixed data'!$C$7</f>
        <v>-3.9036810098609163E-5</v>
      </c>
      <c r="AH36" s="34">
        <f>$K$28/'Fixed data'!$C$7</f>
        <v>-3.9036810098609163E-5</v>
      </c>
      <c r="AI36" s="34">
        <f>$K$28/'Fixed data'!$C$7</f>
        <v>-3.9036810098609163E-5</v>
      </c>
      <c r="AJ36" s="34">
        <f>$K$28/'Fixed data'!$C$7</f>
        <v>-3.9036810098609163E-5</v>
      </c>
      <c r="AK36" s="34">
        <f>$K$28/'Fixed data'!$C$7</f>
        <v>-3.9036810098609163E-5</v>
      </c>
      <c r="AL36" s="34">
        <f>$K$28/'Fixed data'!$C$7</f>
        <v>-3.9036810098609163E-5</v>
      </c>
      <c r="AM36" s="34">
        <f>$K$28/'Fixed data'!$C$7</f>
        <v>-3.9036810098609163E-5</v>
      </c>
      <c r="AN36" s="34">
        <f>$K$28/'Fixed data'!$C$7</f>
        <v>-3.9036810098609163E-5</v>
      </c>
      <c r="AO36" s="34">
        <f>$K$28/'Fixed data'!$C$7</f>
        <v>-3.9036810098609163E-5</v>
      </c>
      <c r="AP36" s="34">
        <f>$K$28/'Fixed data'!$C$7</f>
        <v>-3.9036810098609163E-5</v>
      </c>
      <c r="AQ36" s="34">
        <f>$K$28/'Fixed data'!$C$7</f>
        <v>-3.9036810098609163E-5</v>
      </c>
      <c r="AR36" s="34">
        <f>$K$28/'Fixed data'!$C$7</f>
        <v>-3.9036810098609163E-5</v>
      </c>
      <c r="AS36" s="34">
        <f>$K$28/'Fixed data'!$C$7</f>
        <v>-3.9036810098609163E-5</v>
      </c>
      <c r="AT36" s="34">
        <f>$K$28/'Fixed data'!$C$7</f>
        <v>-3.9036810098609163E-5</v>
      </c>
      <c r="AU36" s="34">
        <f>$K$28/'Fixed data'!$C$7</f>
        <v>-3.9036810098609163E-5</v>
      </c>
      <c r="AV36" s="34">
        <f>$K$28/'Fixed data'!$C$7</f>
        <v>-3.9036810098609163E-5</v>
      </c>
      <c r="AW36" s="34">
        <f>$K$28/'Fixed data'!$C$7</f>
        <v>-3.9036810098609163E-5</v>
      </c>
      <c r="AX36" s="34">
        <f>$K$28/'Fixed data'!$C$7</f>
        <v>-3.9036810098609163E-5</v>
      </c>
      <c r="AY36" s="34">
        <f>$K$28/'Fixed data'!$C$7</f>
        <v>-3.9036810098609163E-5</v>
      </c>
      <c r="AZ36" s="34">
        <f>$K$28/'Fixed data'!$C$7</f>
        <v>-3.9036810098609163E-5</v>
      </c>
      <c r="BA36" s="34">
        <f>$K$28/'Fixed data'!$C$7</f>
        <v>-3.9036810098609163E-5</v>
      </c>
      <c r="BB36" s="34">
        <f>$K$28/'Fixed data'!$C$7</f>
        <v>-3.9036810098609163E-5</v>
      </c>
      <c r="BC36" s="34">
        <f>$K$28/'Fixed data'!$C$7</f>
        <v>-3.9036810098609163E-5</v>
      </c>
      <c r="BD36" s="34">
        <f>$K$28/'Fixed data'!$C$7</f>
        <v>-3.9036810098609163E-5</v>
      </c>
    </row>
    <row r="37" spans="1:57" ht="16.5" hidden="1" customHeight="1" outlineLevel="1" x14ac:dyDescent="0.35">
      <c r="A37" s="116"/>
      <c r="B37" s="9" t="s">
        <v>33</v>
      </c>
      <c r="C37" s="11" t="s">
        <v>60</v>
      </c>
      <c r="D37" s="9" t="s">
        <v>40</v>
      </c>
      <c r="F37" s="34"/>
      <c r="G37" s="34"/>
      <c r="H37" s="34"/>
      <c r="I37" s="34"/>
      <c r="J37" s="34"/>
      <c r="K37" s="34"/>
      <c r="L37" s="34"/>
      <c r="M37" s="34">
        <f>$L$28/'Fixed data'!$C$7</f>
        <v>-3.8973496785031773E-5</v>
      </c>
      <c r="N37" s="34">
        <f>$L$28/'Fixed data'!$C$7</f>
        <v>-3.8973496785031773E-5</v>
      </c>
      <c r="O37" s="34">
        <f>$L$28/'Fixed data'!$C$7</f>
        <v>-3.8973496785031773E-5</v>
      </c>
      <c r="P37" s="34">
        <f>$L$28/'Fixed data'!$C$7</f>
        <v>-3.8973496785031773E-5</v>
      </c>
      <c r="Q37" s="34">
        <f>$L$28/'Fixed data'!$C$7</f>
        <v>-3.8973496785031773E-5</v>
      </c>
      <c r="R37" s="34">
        <f>$L$28/'Fixed data'!$C$7</f>
        <v>-3.8973496785031773E-5</v>
      </c>
      <c r="S37" s="34">
        <f>$L$28/'Fixed data'!$C$7</f>
        <v>-3.8973496785031773E-5</v>
      </c>
      <c r="T37" s="34">
        <f>$L$28/'Fixed data'!$C$7</f>
        <v>-3.8973496785031773E-5</v>
      </c>
      <c r="U37" s="34">
        <f>$L$28/'Fixed data'!$C$7</f>
        <v>-3.8973496785031773E-5</v>
      </c>
      <c r="V37" s="34">
        <f>$L$28/'Fixed data'!$C$7</f>
        <v>-3.8973496785031773E-5</v>
      </c>
      <c r="W37" s="34">
        <f>$L$28/'Fixed data'!$C$7</f>
        <v>-3.8973496785031773E-5</v>
      </c>
      <c r="X37" s="34">
        <f>$L$28/'Fixed data'!$C$7</f>
        <v>-3.8973496785031773E-5</v>
      </c>
      <c r="Y37" s="34">
        <f>$L$28/'Fixed data'!$C$7</f>
        <v>-3.8973496785031773E-5</v>
      </c>
      <c r="Z37" s="34">
        <f>$L$28/'Fixed data'!$C$7</f>
        <v>-3.8973496785031773E-5</v>
      </c>
      <c r="AA37" s="34">
        <f>$L$28/'Fixed data'!$C$7</f>
        <v>-3.8973496785031773E-5</v>
      </c>
      <c r="AB37" s="34">
        <f>$L$28/'Fixed data'!$C$7</f>
        <v>-3.8973496785031773E-5</v>
      </c>
      <c r="AC37" s="34">
        <f>$L$28/'Fixed data'!$C$7</f>
        <v>-3.8973496785031773E-5</v>
      </c>
      <c r="AD37" s="34">
        <f>$L$28/'Fixed data'!$C$7</f>
        <v>-3.8973496785031773E-5</v>
      </c>
      <c r="AE37" s="34">
        <f>$L$28/'Fixed data'!$C$7</f>
        <v>-3.8973496785031773E-5</v>
      </c>
      <c r="AF37" s="34">
        <f>$L$28/'Fixed data'!$C$7</f>
        <v>-3.8973496785031773E-5</v>
      </c>
      <c r="AG37" s="34">
        <f>$L$28/'Fixed data'!$C$7</f>
        <v>-3.8973496785031773E-5</v>
      </c>
      <c r="AH37" s="34">
        <f>$L$28/'Fixed data'!$C$7</f>
        <v>-3.8973496785031773E-5</v>
      </c>
      <c r="AI37" s="34">
        <f>$L$28/'Fixed data'!$C$7</f>
        <v>-3.8973496785031773E-5</v>
      </c>
      <c r="AJ37" s="34">
        <f>$L$28/'Fixed data'!$C$7</f>
        <v>-3.8973496785031773E-5</v>
      </c>
      <c r="AK37" s="34">
        <f>$L$28/'Fixed data'!$C$7</f>
        <v>-3.8973496785031773E-5</v>
      </c>
      <c r="AL37" s="34">
        <f>$L$28/'Fixed data'!$C$7</f>
        <v>-3.8973496785031773E-5</v>
      </c>
      <c r="AM37" s="34">
        <f>$L$28/'Fixed data'!$C$7</f>
        <v>-3.8973496785031773E-5</v>
      </c>
      <c r="AN37" s="34">
        <f>$L$28/'Fixed data'!$C$7</f>
        <v>-3.8973496785031773E-5</v>
      </c>
      <c r="AO37" s="34">
        <f>$L$28/'Fixed data'!$C$7</f>
        <v>-3.8973496785031773E-5</v>
      </c>
      <c r="AP37" s="34">
        <f>$L$28/'Fixed data'!$C$7</f>
        <v>-3.8973496785031773E-5</v>
      </c>
      <c r="AQ37" s="34">
        <f>$L$28/'Fixed data'!$C$7</f>
        <v>-3.8973496785031773E-5</v>
      </c>
      <c r="AR37" s="34">
        <f>$L$28/'Fixed data'!$C$7</f>
        <v>-3.8973496785031773E-5</v>
      </c>
      <c r="AS37" s="34">
        <f>$L$28/'Fixed data'!$C$7</f>
        <v>-3.8973496785031773E-5</v>
      </c>
      <c r="AT37" s="34">
        <f>$L$28/'Fixed data'!$C$7</f>
        <v>-3.8973496785031773E-5</v>
      </c>
      <c r="AU37" s="34">
        <f>$L$28/'Fixed data'!$C$7</f>
        <v>-3.8973496785031773E-5</v>
      </c>
      <c r="AV37" s="34">
        <f>$L$28/'Fixed data'!$C$7</f>
        <v>-3.8973496785031773E-5</v>
      </c>
      <c r="AW37" s="34">
        <f>$L$28/'Fixed data'!$C$7</f>
        <v>-3.8973496785031773E-5</v>
      </c>
      <c r="AX37" s="34">
        <f>$L$28/'Fixed data'!$C$7</f>
        <v>-3.8973496785031773E-5</v>
      </c>
      <c r="AY37" s="34">
        <f>$L$28/'Fixed data'!$C$7</f>
        <v>-3.8973496785031773E-5</v>
      </c>
      <c r="AZ37" s="34">
        <f>$L$28/'Fixed data'!$C$7</f>
        <v>-3.8973496785031773E-5</v>
      </c>
      <c r="BA37" s="34">
        <f>$L$28/'Fixed data'!$C$7</f>
        <v>-3.8973496785031773E-5</v>
      </c>
      <c r="BB37" s="34">
        <f>$L$28/'Fixed data'!$C$7</f>
        <v>-3.8973496785031773E-5</v>
      </c>
      <c r="BC37" s="34">
        <f>$L$28/'Fixed data'!$C$7</f>
        <v>-3.8973496785031773E-5</v>
      </c>
      <c r="BD37" s="34">
        <f>$L$28/'Fixed data'!$C$7</f>
        <v>-3.8973496785031773E-5</v>
      </c>
    </row>
    <row r="38" spans="1:57" ht="16.5" hidden="1" customHeight="1" outlineLevel="1" x14ac:dyDescent="0.35">
      <c r="A38" s="116"/>
      <c r="B38" s="9" t="s">
        <v>110</v>
      </c>
      <c r="C38" s="11" t="s">
        <v>132</v>
      </c>
      <c r="D38" s="9" t="s">
        <v>40</v>
      </c>
      <c r="F38" s="34"/>
      <c r="G38" s="34"/>
      <c r="H38" s="34"/>
      <c r="I38" s="34"/>
      <c r="J38" s="34"/>
      <c r="K38" s="34"/>
      <c r="L38" s="34"/>
      <c r="M38" s="34"/>
      <c r="N38" s="34">
        <f>$M$28/'Fixed data'!$C$7</f>
        <v>-3.9111111111111121E-5</v>
      </c>
      <c r="O38" s="34">
        <f>$M$28/'Fixed data'!$C$7</f>
        <v>-3.9111111111111121E-5</v>
      </c>
      <c r="P38" s="34">
        <f>$M$28/'Fixed data'!$C$7</f>
        <v>-3.9111111111111121E-5</v>
      </c>
      <c r="Q38" s="34">
        <f>$M$28/'Fixed data'!$C$7</f>
        <v>-3.9111111111111121E-5</v>
      </c>
      <c r="R38" s="34">
        <f>$M$28/'Fixed data'!$C$7</f>
        <v>-3.9111111111111121E-5</v>
      </c>
      <c r="S38" s="34">
        <f>$M$28/'Fixed data'!$C$7</f>
        <v>-3.9111111111111121E-5</v>
      </c>
      <c r="T38" s="34">
        <f>$M$28/'Fixed data'!$C$7</f>
        <v>-3.9111111111111121E-5</v>
      </c>
      <c r="U38" s="34">
        <f>$M$28/'Fixed data'!$C$7</f>
        <v>-3.9111111111111121E-5</v>
      </c>
      <c r="V38" s="34">
        <f>$M$28/'Fixed data'!$C$7</f>
        <v>-3.9111111111111121E-5</v>
      </c>
      <c r="W38" s="34">
        <f>$M$28/'Fixed data'!$C$7</f>
        <v>-3.9111111111111121E-5</v>
      </c>
      <c r="X38" s="34">
        <f>$M$28/'Fixed data'!$C$7</f>
        <v>-3.9111111111111121E-5</v>
      </c>
      <c r="Y38" s="34">
        <f>$M$28/'Fixed data'!$C$7</f>
        <v>-3.9111111111111121E-5</v>
      </c>
      <c r="Z38" s="34">
        <f>$M$28/'Fixed data'!$C$7</f>
        <v>-3.9111111111111121E-5</v>
      </c>
      <c r="AA38" s="34">
        <f>$M$28/'Fixed data'!$C$7</f>
        <v>-3.9111111111111121E-5</v>
      </c>
      <c r="AB38" s="34">
        <f>$M$28/'Fixed data'!$C$7</f>
        <v>-3.9111111111111121E-5</v>
      </c>
      <c r="AC38" s="34">
        <f>$M$28/'Fixed data'!$C$7</f>
        <v>-3.9111111111111121E-5</v>
      </c>
      <c r="AD38" s="34">
        <f>$M$28/'Fixed data'!$C$7</f>
        <v>-3.9111111111111121E-5</v>
      </c>
      <c r="AE38" s="34">
        <f>$M$28/'Fixed data'!$C$7</f>
        <v>-3.9111111111111121E-5</v>
      </c>
      <c r="AF38" s="34">
        <f>$M$28/'Fixed data'!$C$7</f>
        <v>-3.9111111111111121E-5</v>
      </c>
      <c r="AG38" s="34">
        <f>$M$28/'Fixed data'!$C$7</f>
        <v>-3.9111111111111121E-5</v>
      </c>
      <c r="AH38" s="34">
        <f>$M$28/'Fixed data'!$C$7</f>
        <v>-3.9111111111111121E-5</v>
      </c>
      <c r="AI38" s="34">
        <f>$M$28/'Fixed data'!$C$7</f>
        <v>-3.9111111111111121E-5</v>
      </c>
      <c r="AJ38" s="34">
        <f>$M$28/'Fixed data'!$C$7</f>
        <v>-3.9111111111111121E-5</v>
      </c>
      <c r="AK38" s="34">
        <f>$M$28/'Fixed data'!$C$7</f>
        <v>-3.9111111111111121E-5</v>
      </c>
      <c r="AL38" s="34">
        <f>$M$28/'Fixed data'!$C$7</f>
        <v>-3.9111111111111121E-5</v>
      </c>
      <c r="AM38" s="34">
        <f>$M$28/'Fixed data'!$C$7</f>
        <v>-3.9111111111111121E-5</v>
      </c>
      <c r="AN38" s="34">
        <f>$M$28/'Fixed data'!$C$7</f>
        <v>-3.9111111111111121E-5</v>
      </c>
      <c r="AO38" s="34">
        <f>$M$28/'Fixed data'!$C$7</f>
        <v>-3.9111111111111121E-5</v>
      </c>
      <c r="AP38" s="34">
        <f>$M$28/'Fixed data'!$C$7</f>
        <v>-3.9111111111111121E-5</v>
      </c>
      <c r="AQ38" s="34">
        <f>$M$28/'Fixed data'!$C$7</f>
        <v>-3.9111111111111121E-5</v>
      </c>
      <c r="AR38" s="34">
        <f>$M$28/'Fixed data'!$C$7</f>
        <v>-3.9111111111111121E-5</v>
      </c>
      <c r="AS38" s="34">
        <f>$M$28/'Fixed data'!$C$7</f>
        <v>-3.9111111111111121E-5</v>
      </c>
      <c r="AT38" s="34">
        <f>$M$28/'Fixed data'!$C$7</f>
        <v>-3.9111111111111121E-5</v>
      </c>
      <c r="AU38" s="34">
        <f>$M$28/'Fixed data'!$C$7</f>
        <v>-3.9111111111111121E-5</v>
      </c>
      <c r="AV38" s="34">
        <f>$M$28/'Fixed data'!$C$7</f>
        <v>-3.9111111111111121E-5</v>
      </c>
      <c r="AW38" s="34">
        <f>$M$28/'Fixed data'!$C$7</f>
        <v>-3.9111111111111121E-5</v>
      </c>
      <c r="AX38" s="34">
        <f>$M$28/'Fixed data'!$C$7</f>
        <v>-3.9111111111111121E-5</v>
      </c>
      <c r="AY38" s="34">
        <f>$M$28/'Fixed data'!$C$7</f>
        <v>-3.9111111111111121E-5</v>
      </c>
      <c r="AZ38" s="34">
        <f>$M$28/'Fixed data'!$C$7</f>
        <v>-3.9111111111111121E-5</v>
      </c>
      <c r="BA38" s="34">
        <f>$M$28/'Fixed data'!$C$7</f>
        <v>-3.9111111111111121E-5</v>
      </c>
      <c r="BB38" s="34">
        <f>$M$28/'Fixed data'!$C$7</f>
        <v>-3.9111111111111121E-5</v>
      </c>
      <c r="BC38" s="34">
        <f>$M$28/'Fixed data'!$C$7</f>
        <v>-3.9111111111111121E-5</v>
      </c>
      <c r="BD38" s="34">
        <f>$M$28/'Fixed data'!$C$7</f>
        <v>-3.9111111111111121E-5</v>
      </c>
      <c r="BE38" s="34"/>
    </row>
    <row r="39" spans="1:57" ht="16.5" hidden="1" customHeight="1" outlineLevel="1" x14ac:dyDescent="0.35">
      <c r="A39" s="116"/>
      <c r="B39" s="9" t="s">
        <v>111</v>
      </c>
      <c r="C39" s="11" t="s">
        <v>133</v>
      </c>
      <c r="D39" s="9" t="s">
        <v>40</v>
      </c>
      <c r="F39" s="34"/>
      <c r="G39" s="34"/>
      <c r="H39" s="34"/>
      <c r="I39" s="34"/>
      <c r="J39" s="34"/>
      <c r="K39" s="34"/>
      <c r="L39" s="34"/>
      <c r="M39" s="34"/>
      <c r="N39" s="34"/>
      <c r="O39" s="34">
        <f>$N$28/'Fixed data'!$C$7</f>
        <v>-3.9111111111111121E-5</v>
      </c>
      <c r="P39" s="34">
        <f>$N$28/'Fixed data'!$C$7</f>
        <v>-3.9111111111111121E-5</v>
      </c>
      <c r="Q39" s="34">
        <f>$N$28/'Fixed data'!$C$7</f>
        <v>-3.9111111111111121E-5</v>
      </c>
      <c r="R39" s="34">
        <f>$N$28/'Fixed data'!$C$7</f>
        <v>-3.9111111111111121E-5</v>
      </c>
      <c r="S39" s="34">
        <f>$N$28/'Fixed data'!$C$7</f>
        <v>-3.9111111111111121E-5</v>
      </c>
      <c r="T39" s="34">
        <f>$N$28/'Fixed data'!$C$7</f>
        <v>-3.9111111111111121E-5</v>
      </c>
      <c r="U39" s="34">
        <f>$N$28/'Fixed data'!$C$7</f>
        <v>-3.9111111111111121E-5</v>
      </c>
      <c r="V39" s="34">
        <f>$N$28/'Fixed data'!$C$7</f>
        <v>-3.9111111111111121E-5</v>
      </c>
      <c r="W39" s="34">
        <f>$N$28/'Fixed data'!$C$7</f>
        <v>-3.9111111111111121E-5</v>
      </c>
      <c r="X39" s="34">
        <f>$N$28/'Fixed data'!$C$7</f>
        <v>-3.9111111111111121E-5</v>
      </c>
      <c r="Y39" s="34">
        <f>$N$28/'Fixed data'!$C$7</f>
        <v>-3.9111111111111121E-5</v>
      </c>
      <c r="Z39" s="34">
        <f>$N$28/'Fixed data'!$C$7</f>
        <v>-3.9111111111111121E-5</v>
      </c>
      <c r="AA39" s="34">
        <f>$N$28/'Fixed data'!$C$7</f>
        <v>-3.9111111111111121E-5</v>
      </c>
      <c r="AB39" s="34">
        <f>$N$28/'Fixed data'!$C$7</f>
        <v>-3.9111111111111121E-5</v>
      </c>
      <c r="AC39" s="34">
        <f>$N$28/'Fixed data'!$C$7</f>
        <v>-3.9111111111111121E-5</v>
      </c>
      <c r="AD39" s="34">
        <f>$N$28/'Fixed data'!$C$7</f>
        <v>-3.9111111111111121E-5</v>
      </c>
      <c r="AE39" s="34">
        <f>$N$28/'Fixed data'!$C$7</f>
        <v>-3.9111111111111121E-5</v>
      </c>
      <c r="AF39" s="34">
        <f>$N$28/'Fixed data'!$C$7</f>
        <v>-3.9111111111111121E-5</v>
      </c>
      <c r="AG39" s="34">
        <f>$N$28/'Fixed data'!$C$7</f>
        <v>-3.9111111111111121E-5</v>
      </c>
      <c r="AH39" s="34">
        <f>$N$28/'Fixed data'!$C$7</f>
        <v>-3.9111111111111121E-5</v>
      </c>
      <c r="AI39" s="34">
        <f>$N$28/'Fixed data'!$C$7</f>
        <v>-3.9111111111111121E-5</v>
      </c>
      <c r="AJ39" s="34">
        <f>$N$28/'Fixed data'!$C$7</f>
        <v>-3.9111111111111121E-5</v>
      </c>
      <c r="AK39" s="34">
        <f>$N$28/'Fixed data'!$C$7</f>
        <v>-3.9111111111111121E-5</v>
      </c>
      <c r="AL39" s="34">
        <f>$N$28/'Fixed data'!$C$7</f>
        <v>-3.9111111111111121E-5</v>
      </c>
      <c r="AM39" s="34">
        <f>$N$28/'Fixed data'!$C$7</f>
        <v>-3.9111111111111121E-5</v>
      </c>
      <c r="AN39" s="34">
        <f>$N$28/'Fixed data'!$C$7</f>
        <v>-3.9111111111111121E-5</v>
      </c>
      <c r="AO39" s="34">
        <f>$N$28/'Fixed data'!$C$7</f>
        <v>-3.9111111111111121E-5</v>
      </c>
      <c r="AP39" s="34">
        <f>$N$28/'Fixed data'!$C$7</f>
        <v>-3.9111111111111121E-5</v>
      </c>
      <c r="AQ39" s="34">
        <f>$N$28/'Fixed data'!$C$7</f>
        <v>-3.9111111111111121E-5</v>
      </c>
      <c r="AR39" s="34">
        <f>$N$28/'Fixed data'!$C$7</f>
        <v>-3.9111111111111121E-5</v>
      </c>
      <c r="AS39" s="34">
        <f>$N$28/'Fixed data'!$C$7</f>
        <v>-3.9111111111111121E-5</v>
      </c>
      <c r="AT39" s="34">
        <f>$N$28/'Fixed data'!$C$7</f>
        <v>-3.9111111111111121E-5</v>
      </c>
      <c r="AU39" s="34">
        <f>$N$28/'Fixed data'!$C$7</f>
        <v>-3.9111111111111121E-5</v>
      </c>
      <c r="AV39" s="34">
        <f>$N$28/'Fixed data'!$C$7</f>
        <v>-3.9111111111111121E-5</v>
      </c>
      <c r="AW39" s="34">
        <f>$N$28/'Fixed data'!$C$7</f>
        <v>-3.9111111111111121E-5</v>
      </c>
      <c r="AX39" s="34">
        <f>$N$28/'Fixed data'!$C$7</f>
        <v>-3.9111111111111121E-5</v>
      </c>
      <c r="AY39" s="34">
        <f>$N$28/'Fixed data'!$C$7</f>
        <v>-3.9111111111111121E-5</v>
      </c>
      <c r="AZ39" s="34">
        <f>$N$28/'Fixed data'!$C$7</f>
        <v>-3.9111111111111121E-5</v>
      </c>
      <c r="BA39" s="34">
        <f>$N$28/'Fixed data'!$C$7</f>
        <v>-3.9111111111111121E-5</v>
      </c>
      <c r="BB39" s="34">
        <f>$N$28/'Fixed data'!$C$7</f>
        <v>-3.9111111111111121E-5</v>
      </c>
      <c r="BC39" s="34">
        <f>$N$28/'Fixed data'!$C$7</f>
        <v>-3.9111111111111121E-5</v>
      </c>
      <c r="BD39" s="34">
        <f>$N$28/'Fixed data'!$C$7</f>
        <v>-3.9111111111111121E-5</v>
      </c>
    </row>
    <row r="40" spans="1:57" ht="16.5" hidden="1" customHeight="1" outlineLevel="1" x14ac:dyDescent="0.35">
      <c r="A40" s="116"/>
      <c r="B40" s="9" t="s">
        <v>112</v>
      </c>
      <c r="C40" s="11" t="s">
        <v>134</v>
      </c>
      <c r="D40" s="9" t="s">
        <v>40</v>
      </c>
      <c r="F40" s="34"/>
      <c r="G40" s="34"/>
      <c r="H40" s="34"/>
      <c r="I40" s="34"/>
      <c r="J40" s="34"/>
      <c r="K40" s="34"/>
      <c r="L40" s="34"/>
      <c r="M40" s="34"/>
      <c r="N40" s="34"/>
      <c r="O40" s="34"/>
      <c r="P40" s="34">
        <f>$O$28/'Fixed data'!$C$7</f>
        <v>-3.9111111111111121E-5</v>
      </c>
      <c r="Q40" s="34">
        <f>$O$28/'Fixed data'!$C$7</f>
        <v>-3.9111111111111121E-5</v>
      </c>
      <c r="R40" s="34">
        <f>$O$28/'Fixed data'!$C$7</f>
        <v>-3.9111111111111121E-5</v>
      </c>
      <c r="S40" s="34">
        <f>$O$28/'Fixed data'!$C$7</f>
        <v>-3.9111111111111121E-5</v>
      </c>
      <c r="T40" s="34">
        <f>$O$28/'Fixed data'!$C$7</f>
        <v>-3.9111111111111121E-5</v>
      </c>
      <c r="U40" s="34">
        <f>$O$28/'Fixed data'!$C$7</f>
        <v>-3.9111111111111121E-5</v>
      </c>
      <c r="V40" s="34">
        <f>$O$28/'Fixed data'!$C$7</f>
        <v>-3.9111111111111121E-5</v>
      </c>
      <c r="W40" s="34">
        <f>$O$28/'Fixed data'!$C$7</f>
        <v>-3.9111111111111121E-5</v>
      </c>
      <c r="X40" s="34">
        <f>$O$28/'Fixed data'!$C$7</f>
        <v>-3.9111111111111121E-5</v>
      </c>
      <c r="Y40" s="34">
        <f>$O$28/'Fixed data'!$C$7</f>
        <v>-3.9111111111111121E-5</v>
      </c>
      <c r="Z40" s="34">
        <f>$O$28/'Fixed data'!$C$7</f>
        <v>-3.9111111111111121E-5</v>
      </c>
      <c r="AA40" s="34">
        <f>$O$28/'Fixed data'!$C$7</f>
        <v>-3.9111111111111121E-5</v>
      </c>
      <c r="AB40" s="34">
        <f>$O$28/'Fixed data'!$C$7</f>
        <v>-3.9111111111111121E-5</v>
      </c>
      <c r="AC40" s="34">
        <f>$O$28/'Fixed data'!$C$7</f>
        <v>-3.9111111111111121E-5</v>
      </c>
      <c r="AD40" s="34">
        <f>$O$28/'Fixed data'!$C$7</f>
        <v>-3.9111111111111121E-5</v>
      </c>
      <c r="AE40" s="34">
        <f>$O$28/'Fixed data'!$C$7</f>
        <v>-3.9111111111111121E-5</v>
      </c>
      <c r="AF40" s="34">
        <f>$O$28/'Fixed data'!$C$7</f>
        <v>-3.9111111111111121E-5</v>
      </c>
      <c r="AG40" s="34">
        <f>$O$28/'Fixed data'!$C$7</f>
        <v>-3.9111111111111121E-5</v>
      </c>
      <c r="AH40" s="34">
        <f>$O$28/'Fixed data'!$C$7</f>
        <v>-3.9111111111111121E-5</v>
      </c>
      <c r="AI40" s="34">
        <f>$O$28/'Fixed data'!$C$7</f>
        <v>-3.9111111111111121E-5</v>
      </c>
      <c r="AJ40" s="34">
        <f>$O$28/'Fixed data'!$C$7</f>
        <v>-3.9111111111111121E-5</v>
      </c>
      <c r="AK40" s="34">
        <f>$O$28/'Fixed data'!$C$7</f>
        <v>-3.9111111111111121E-5</v>
      </c>
      <c r="AL40" s="34">
        <f>$O$28/'Fixed data'!$C$7</f>
        <v>-3.9111111111111121E-5</v>
      </c>
      <c r="AM40" s="34">
        <f>$O$28/'Fixed data'!$C$7</f>
        <v>-3.9111111111111121E-5</v>
      </c>
      <c r="AN40" s="34">
        <f>$O$28/'Fixed data'!$C$7</f>
        <v>-3.9111111111111121E-5</v>
      </c>
      <c r="AO40" s="34">
        <f>$O$28/'Fixed data'!$C$7</f>
        <v>-3.9111111111111121E-5</v>
      </c>
      <c r="AP40" s="34">
        <f>$O$28/'Fixed data'!$C$7</f>
        <v>-3.9111111111111121E-5</v>
      </c>
      <c r="AQ40" s="34">
        <f>$O$28/'Fixed data'!$C$7</f>
        <v>-3.9111111111111121E-5</v>
      </c>
      <c r="AR40" s="34">
        <f>$O$28/'Fixed data'!$C$7</f>
        <v>-3.9111111111111121E-5</v>
      </c>
      <c r="AS40" s="34">
        <f>$O$28/'Fixed data'!$C$7</f>
        <v>-3.9111111111111121E-5</v>
      </c>
      <c r="AT40" s="34">
        <f>$O$28/'Fixed data'!$C$7</f>
        <v>-3.9111111111111121E-5</v>
      </c>
      <c r="AU40" s="34">
        <f>$O$28/'Fixed data'!$C$7</f>
        <v>-3.9111111111111121E-5</v>
      </c>
      <c r="AV40" s="34">
        <f>$O$28/'Fixed data'!$C$7</f>
        <v>-3.9111111111111121E-5</v>
      </c>
      <c r="AW40" s="34">
        <f>$O$28/'Fixed data'!$C$7</f>
        <v>-3.9111111111111121E-5</v>
      </c>
      <c r="AX40" s="34">
        <f>$O$28/'Fixed data'!$C$7</f>
        <v>-3.9111111111111121E-5</v>
      </c>
      <c r="AY40" s="34">
        <f>$O$28/'Fixed data'!$C$7</f>
        <v>-3.9111111111111121E-5</v>
      </c>
      <c r="AZ40" s="34">
        <f>$O$28/'Fixed data'!$C$7</f>
        <v>-3.9111111111111121E-5</v>
      </c>
      <c r="BA40" s="34">
        <f>$O$28/'Fixed data'!$C$7</f>
        <v>-3.9111111111111121E-5</v>
      </c>
      <c r="BB40" s="34">
        <f>$O$28/'Fixed data'!$C$7</f>
        <v>-3.9111111111111121E-5</v>
      </c>
      <c r="BC40" s="34">
        <f>$O$28/'Fixed data'!$C$7</f>
        <v>-3.9111111111111121E-5</v>
      </c>
      <c r="BD40" s="34">
        <f>$O$28/'Fixed data'!$C$7</f>
        <v>-3.9111111111111121E-5</v>
      </c>
    </row>
    <row r="41" spans="1:57" ht="16.5" hidden="1" customHeight="1" outlineLevel="1" x14ac:dyDescent="0.35">
      <c r="A41" s="116"/>
      <c r="B41" s="9" t="s">
        <v>113</v>
      </c>
      <c r="C41" s="11" t="s">
        <v>135</v>
      </c>
      <c r="D41" s="9" t="s">
        <v>40</v>
      </c>
      <c r="F41" s="34"/>
      <c r="G41" s="34"/>
      <c r="H41" s="34"/>
      <c r="I41" s="34"/>
      <c r="J41" s="34"/>
      <c r="K41" s="34"/>
      <c r="L41" s="34"/>
      <c r="M41" s="34"/>
      <c r="N41" s="34"/>
      <c r="O41" s="34"/>
      <c r="P41" s="34"/>
      <c r="Q41" s="34">
        <f>$P$28/'Fixed data'!$C$7</f>
        <v>-3.9111111111111121E-5</v>
      </c>
      <c r="R41" s="34">
        <f>$P$28/'Fixed data'!$C$7</f>
        <v>-3.9111111111111121E-5</v>
      </c>
      <c r="S41" s="34">
        <f>$P$28/'Fixed data'!$C$7</f>
        <v>-3.9111111111111121E-5</v>
      </c>
      <c r="T41" s="34">
        <f>$P$28/'Fixed data'!$C$7</f>
        <v>-3.9111111111111121E-5</v>
      </c>
      <c r="U41" s="34">
        <f>$P$28/'Fixed data'!$C$7</f>
        <v>-3.9111111111111121E-5</v>
      </c>
      <c r="V41" s="34">
        <f>$P$28/'Fixed data'!$C$7</f>
        <v>-3.9111111111111121E-5</v>
      </c>
      <c r="W41" s="34">
        <f>$P$28/'Fixed data'!$C$7</f>
        <v>-3.9111111111111121E-5</v>
      </c>
      <c r="X41" s="34">
        <f>$P$28/'Fixed data'!$C$7</f>
        <v>-3.9111111111111121E-5</v>
      </c>
      <c r="Y41" s="34">
        <f>$P$28/'Fixed data'!$C$7</f>
        <v>-3.9111111111111121E-5</v>
      </c>
      <c r="Z41" s="34">
        <f>$P$28/'Fixed data'!$C$7</f>
        <v>-3.9111111111111121E-5</v>
      </c>
      <c r="AA41" s="34">
        <f>$P$28/'Fixed data'!$C$7</f>
        <v>-3.9111111111111121E-5</v>
      </c>
      <c r="AB41" s="34">
        <f>$P$28/'Fixed data'!$C$7</f>
        <v>-3.9111111111111121E-5</v>
      </c>
      <c r="AC41" s="34">
        <f>$P$28/'Fixed data'!$C$7</f>
        <v>-3.9111111111111121E-5</v>
      </c>
      <c r="AD41" s="34">
        <f>$P$28/'Fixed data'!$C$7</f>
        <v>-3.9111111111111121E-5</v>
      </c>
      <c r="AE41" s="34">
        <f>$P$28/'Fixed data'!$C$7</f>
        <v>-3.9111111111111121E-5</v>
      </c>
      <c r="AF41" s="34">
        <f>$P$28/'Fixed data'!$C$7</f>
        <v>-3.9111111111111121E-5</v>
      </c>
      <c r="AG41" s="34">
        <f>$P$28/'Fixed data'!$C$7</f>
        <v>-3.9111111111111121E-5</v>
      </c>
      <c r="AH41" s="34">
        <f>$P$28/'Fixed data'!$C$7</f>
        <v>-3.9111111111111121E-5</v>
      </c>
      <c r="AI41" s="34">
        <f>$P$28/'Fixed data'!$C$7</f>
        <v>-3.9111111111111121E-5</v>
      </c>
      <c r="AJ41" s="34">
        <f>$P$28/'Fixed data'!$C$7</f>
        <v>-3.9111111111111121E-5</v>
      </c>
      <c r="AK41" s="34">
        <f>$P$28/'Fixed data'!$C$7</f>
        <v>-3.9111111111111121E-5</v>
      </c>
      <c r="AL41" s="34">
        <f>$P$28/'Fixed data'!$C$7</f>
        <v>-3.9111111111111121E-5</v>
      </c>
      <c r="AM41" s="34">
        <f>$P$28/'Fixed data'!$C$7</f>
        <v>-3.9111111111111121E-5</v>
      </c>
      <c r="AN41" s="34">
        <f>$P$28/'Fixed data'!$C$7</f>
        <v>-3.9111111111111121E-5</v>
      </c>
      <c r="AO41" s="34">
        <f>$P$28/'Fixed data'!$C$7</f>
        <v>-3.9111111111111121E-5</v>
      </c>
      <c r="AP41" s="34">
        <f>$P$28/'Fixed data'!$C$7</f>
        <v>-3.9111111111111121E-5</v>
      </c>
      <c r="AQ41" s="34">
        <f>$P$28/'Fixed data'!$C$7</f>
        <v>-3.9111111111111121E-5</v>
      </c>
      <c r="AR41" s="34">
        <f>$P$28/'Fixed data'!$C$7</f>
        <v>-3.9111111111111121E-5</v>
      </c>
      <c r="AS41" s="34">
        <f>$P$28/'Fixed data'!$C$7</f>
        <v>-3.9111111111111121E-5</v>
      </c>
      <c r="AT41" s="34">
        <f>$P$28/'Fixed data'!$C$7</f>
        <v>-3.9111111111111121E-5</v>
      </c>
      <c r="AU41" s="34">
        <f>$P$28/'Fixed data'!$C$7</f>
        <v>-3.9111111111111121E-5</v>
      </c>
      <c r="AV41" s="34">
        <f>$P$28/'Fixed data'!$C$7</f>
        <v>-3.9111111111111121E-5</v>
      </c>
      <c r="AW41" s="34">
        <f>$P$28/'Fixed data'!$C$7</f>
        <v>-3.9111111111111121E-5</v>
      </c>
      <c r="AX41" s="34">
        <f>$P$28/'Fixed data'!$C$7</f>
        <v>-3.9111111111111121E-5</v>
      </c>
      <c r="AY41" s="34">
        <f>$P$28/'Fixed data'!$C$7</f>
        <v>-3.9111111111111121E-5</v>
      </c>
      <c r="AZ41" s="34">
        <f>$P$28/'Fixed data'!$C$7</f>
        <v>-3.9111111111111121E-5</v>
      </c>
      <c r="BA41" s="34">
        <f>$P$28/'Fixed data'!$C$7</f>
        <v>-3.9111111111111121E-5</v>
      </c>
      <c r="BB41" s="34">
        <f>$P$28/'Fixed data'!$C$7</f>
        <v>-3.9111111111111121E-5</v>
      </c>
      <c r="BC41" s="34">
        <f>$P$28/'Fixed data'!$C$7</f>
        <v>-3.9111111111111121E-5</v>
      </c>
      <c r="BD41" s="34">
        <f>$P$28/'Fixed data'!$C$7</f>
        <v>-3.9111111111111121E-5</v>
      </c>
    </row>
    <row r="42" spans="1:57" ht="16.5" hidden="1" customHeight="1" outlineLevel="1" x14ac:dyDescent="0.35">
      <c r="A42" s="116"/>
      <c r="B42" s="9" t="s">
        <v>114</v>
      </c>
      <c r="C42" s="11" t="s">
        <v>136</v>
      </c>
      <c r="D42" s="9" t="s">
        <v>40</v>
      </c>
      <c r="F42" s="34"/>
      <c r="G42" s="34"/>
      <c r="H42" s="34"/>
      <c r="I42" s="34"/>
      <c r="J42" s="34"/>
      <c r="K42" s="34"/>
      <c r="L42" s="34"/>
      <c r="M42" s="34"/>
      <c r="N42" s="34"/>
      <c r="O42" s="34"/>
      <c r="P42" s="34"/>
      <c r="Q42" s="34"/>
      <c r="R42" s="34">
        <f>$Q$28/'Fixed data'!$C$7</f>
        <v>-3.9111111111111121E-5</v>
      </c>
      <c r="S42" s="34">
        <f>$Q$28/'Fixed data'!$C$7</f>
        <v>-3.9111111111111121E-5</v>
      </c>
      <c r="T42" s="34">
        <f>$Q$28/'Fixed data'!$C$7</f>
        <v>-3.9111111111111121E-5</v>
      </c>
      <c r="U42" s="34">
        <f>$Q$28/'Fixed data'!$C$7</f>
        <v>-3.9111111111111121E-5</v>
      </c>
      <c r="V42" s="34">
        <f>$Q$28/'Fixed data'!$C$7</f>
        <v>-3.9111111111111121E-5</v>
      </c>
      <c r="W42" s="34">
        <f>$Q$28/'Fixed data'!$C$7</f>
        <v>-3.9111111111111121E-5</v>
      </c>
      <c r="X42" s="34">
        <f>$Q$28/'Fixed data'!$C$7</f>
        <v>-3.9111111111111121E-5</v>
      </c>
      <c r="Y42" s="34">
        <f>$Q$28/'Fixed data'!$C$7</f>
        <v>-3.9111111111111121E-5</v>
      </c>
      <c r="Z42" s="34">
        <f>$Q$28/'Fixed data'!$C$7</f>
        <v>-3.9111111111111121E-5</v>
      </c>
      <c r="AA42" s="34">
        <f>$Q$28/'Fixed data'!$C$7</f>
        <v>-3.9111111111111121E-5</v>
      </c>
      <c r="AB42" s="34">
        <f>$Q$28/'Fixed data'!$C$7</f>
        <v>-3.9111111111111121E-5</v>
      </c>
      <c r="AC42" s="34">
        <f>$Q$28/'Fixed data'!$C$7</f>
        <v>-3.9111111111111121E-5</v>
      </c>
      <c r="AD42" s="34">
        <f>$Q$28/'Fixed data'!$C$7</f>
        <v>-3.9111111111111121E-5</v>
      </c>
      <c r="AE42" s="34">
        <f>$Q$28/'Fixed data'!$C$7</f>
        <v>-3.9111111111111121E-5</v>
      </c>
      <c r="AF42" s="34">
        <f>$Q$28/'Fixed data'!$C$7</f>
        <v>-3.9111111111111121E-5</v>
      </c>
      <c r="AG42" s="34">
        <f>$Q$28/'Fixed data'!$C$7</f>
        <v>-3.9111111111111121E-5</v>
      </c>
      <c r="AH42" s="34">
        <f>$Q$28/'Fixed data'!$C$7</f>
        <v>-3.9111111111111121E-5</v>
      </c>
      <c r="AI42" s="34">
        <f>$Q$28/'Fixed data'!$C$7</f>
        <v>-3.9111111111111121E-5</v>
      </c>
      <c r="AJ42" s="34">
        <f>$Q$28/'Fixed data'!$C$7</f>
        <v>-3.9111111111111121E-5</v>
      </c>
      <c r="AK42" s="34">
        <f>$Q$28/'Fixed data'!$C$7</f>
        <v>-3.9111111111111121E-5</v>
      </c>
      <c r="AL42" s="34">
        <f>$Q$28/'Fixed data'!$C$7</f>
        <v>-3.9111111111111121E-5</v>
      </c>
      <c r="AM42" s="34">
        <f>$Q$28/'Fixed data'!$C$7</f>
        <v>-3.9111111111111121E-5</v>
      </c>
      <c r="AN42" s="34">
        <f>$Q$28/'Fixed data'!$C$7</f>
        <v>-3.9111111111111121E-5</v>
      </c>
      <c r="AO42" s="34">
        <f>$Q$28/'Fixed data'!$C$7</f>
        <v>-3.9111111111111121E-5</v>
      </c>
      <c r="AP42" s="34">
        <f>$Q$28/'Fixed data'!$C$7</f>
        <v>-3.9111111111111121E-5</v>
      </c>
      <c r="AQ42" s="34">
        <f>$Q$28/'Fixed data'!$C$7</f>
        <v>-3.9111111111111121E-5</v>
      </c>
      <c r="AR42" s="34">
        <f>$Q$28/'Fixed data'!$C$7</f>
        <v>-3.9111111111111121E-5</v>
      </c>
      <c r="AS42" s="34">
        <f>$Q$28/'Fixed data'!$C$7</f>
        <v>-3.9111111111111121E-5</v>
      </c>
      <c r="AT42" s="34">
        <f>$Q$28/'Fixed data'!$C$7</f>
        <v>-3.9111111111111121E-5</v>
      </c>
      <c r="AU42" s="34">
        <f>$Q$28/'Fixed data'!$C$7</f>
        <v>-3.9111111111111121E-5</v>
      </c>
      <c r="AV42" s="34">
        <f>$Q$28/'Fixed data'!$C$7</f>
        <v>-3.9111111111111121E-5</v>
      </c>
      <c r="AW42" s="34">
        <f>$Q$28/'Fixed data'!$C$7</f>
        <v>-3.9111111111111121E-5</v>
      </c>
      <c r="AX42" s="34">
        <f>$Q$28/'Fixed data'!$C$7</f>
        <v>-3.9111111111111121E-5</v>
      </c>
      <c r="AY42" s="34">
        <f>$Q$28/'Fixed data'!$C$7</f>
        <v>-3.9111111111111121E-5</v>
      </c>
      <c r="AZ42" s="34">
        <f>$Q$28/'Fixed data'!$C$7</f>
        <v>-3.9111111111111121E-5</v>
      </c>
      <c r="BA42" s="34">
        <f>$Q$28/'Fixed data'!$C$7</f>
        <v>-3.9111111111111121E-5</v>
      </c>
      <c r="BB42" s="34">
        <f>$Q$28/'Fixed data'!$C$7</f>
        <v>-3.9111111111111121E-5</v>
      </c>
      <c r="BC42" s="34">
        <f>$Q$28/'Fixed data'!$C$7</f>
        <v>-3.9111111111111121E-5</v>
      </c>
      <c r="BD42" s="34">
        <f>$Q$28/'Fixed data'!$C$7</f>
        <v>-3.9111111111111121E-5</v>
      </c>
    </row>
    <row r="43" spans="1:57" ht="16.5" hidden="1" customHeight="1" outlineLevel="1" x14ac:dyDescent="0.35">
      <c r="A43" s="116"/>
      <c r="B43" s="9" t="s">
        <v>115</v>
      </c>
      <c r="C43" s="11" t="s">
        <v>137</v>
      </c>
      <c r="D43" s="9" t="s">
        <v>40</v>
      </c>
      <c r="F43" s="34"/>
      <c r="G43" s="34"/>
      <c r="H43" s="34"/>
      <c r="I43" s="34"/>
      <c r="J43" s="34"/>
      <c r="K43" s="34"/>
      <c r="L43" s="34"/>
      <c r="M43" s="34"/>
      <c r="N43" s="34"/>
      <c r="O43" s="34"/>
      <c r="P43" s="34"/>
      <c r="Q43" s="34"/>
      <c r="R43" s="34"/>
      <c r="S43" s="34">
        <f>$R$28/'Fixed data'!$C$7</f>
        <v>-3.9111111111111121E-5</v>
      </c>
      <c r="T43" s="34">
        <f>$R$28/'Fixed data'!$C$7</f>
        <v>-3.9111111111111121E-5</v>
      </c>
      <c r="U43" s="34">
        <f>$R$28/'Fixed data'!$C$7</f>
        <v>-3.9111111111111121E-5</v>
      </c>
      <c r="V43" s="34">
        <f>$R$28/'Fixed data'!$C$7</f>
        <v>-3.9111111111111121E-5</v>
      </c>
      <c r="W43" s="34">
        <f>$R$28/'Fixed data'!$C$7</f>
        <v>-3.9111111111111121E-5</v>
      </c>
      <c r="X43" s="34">
        <f>$R$28/'Fixed data'!$C$7</f>
        <v>-3.9111111111111121E-5</v>
      </c>
      <c r="Y43" s="34">
        <f>$R$28/'Fixed data'!$C$7</f>
        <v>-3.9111111111111121E-5</v>
      </c>
      <c r="Z43" s="34">
        <f>$R$28/'Fixed data'!$C$7</f>
        <v>-3.9111111111111121E-5</v>
      </c>
      <c r="AA43" s="34">
        <f>$R$28/'Fixed data'!$C$7</f>
        <v>-3.9111111111111121E-5</v>
      </c>
      <c r="AB43" s="34">
        <f>$R$28/'Fixed data'!$C$7</f>
        <v>-3.9111111111111121E-5</v>
      </c>
      <c r="AC43" s="34">
        <f>$R$28/'Fixed data'!$C$7</f>
        <v>-3.9111111111111121E-5</v>
      </c>
      <c r="AD43" s="34">
        <f>$R$28/'Fixed data'!$C$7</f>
        <v>-3.9111111111111121E-5</v>
      </c>
      <c r="AE43" s="34">
        <f>$R$28/'Fixed data'!$C$7</f>
        <v>-3.9111111111111121E-5</v>
      </c>
      <c r="AF43" s="34">
        <f>$R$28/'Fixed data'!$C$7</f>
        <v>-3.9111111111111121E-5</v>
      </c>
      <c r="AG43" s="34">
        <f>$R$28/'Fixed data'!$C$7</f>
        <v>-3.9111111111111121E-5</v>
      </c>
      <c r="AH43" s="34">
        <f>$R$28/'Fixed data'!$C$7</f>
        <v>-3.9111111111111121E-5</v>
      </c>
      <c r="AI43" s="34">
        <f>$R$28/'Fixed data'!$C$7</f>
        <v>-3.9111111111111121E-5</v>
      </c>
      <c r="AJ43" s="34">
        <f>$R$28/'Fixed data'!$C$7</f>
        <v>-3.9111111111111121E-5</v>
      </c>
      <c r="AK43" s="34">
        <f>$R$28/'Fixed data'!$C$7</f>
        <v>-3.9111111111111121E-5</v>
      </c>
      <c r="AL43" s="34">
        <f>$R$28/'Fixed data'!$C$7</f>
        <v>-3.9111111111111121E-5</v>
      </c>
      <c r="AM43" s="34">
        <f>$R$28/'Fixed data'!$C$7</f>
        <v>-3.9111111111111121E-5</v>
      </c>
      <c r="AN43" s="34">
        <f>$R$28/'Fixed data'!$C$7</f>
        <v>-3.9111111111111121E-5</v>
      </c>
      <c r="AO43" s="34">
        <f>$R$28/'Fixed data'!$C$7</f>
        <v>-3.9111111111111121E-5</v>
      </c>
      <c r="AP43" s="34">
        <f>$R$28/'Fixed data'!$C$7</f>
        <v>-3.9111111111111121E-5</v>
      </c>
      <c r="AQ43" s="34">
        <f>$R$28/'Fixed data'!$C$7</f>
        <v>-3.9111111111111121E-5</v>
      </c>
      <c r="AR43" s="34">
        <f>$R$28/'Fixed data'!$C$7</f>
        <v>-3.9111111111111121E-5</v>
      </c>
      <c r="AS43" s="34">
        <f>$R$28/'Fixed data'!$C$7</f>
        <v>-3.9111111111111121E-5</v>
      </c>
      <c r="AT43" s="34">
        <f>$R$28/'Fixed data'!$C$7</f>
        <v>-3.9111111111111121E-5</v>
      </c>
      <c r="AU43" s="34">
        <f>$R$28/'Fixed data'!$C$7</f>
        <v>-3.9111111111111121E-5</v>
      </c>
      <c r="AV43" s="34">
        <f>$R$28/'Fixed data'!$C$7</f>
        <v>-3.9111111111111121E-5</v>
      </c>
      <c r="AW43" s="34">
        <f>$R$28/'Fixed data'!$C$7</f>
        <v>-3.9111111111111121E-5</v>
      </c>
      <c r="AX43" s="34">
        <f>$R$28/'Fixed data'!$C$7</f>
        <v>-3.9111111111111121E-5</v>
      </c>
      <c r="AY43" s="34">
        <f>$R$28/'Fixed data'!$C$7</f>
        <v>-3.9111111111111121E-5</v>
      </c>
      <c r="AZ43" s="34">
        <f>$R$28/'Fixed data'!$C$7</f>
        <v>-3.9111111111111121E-5</v>
      </c>
      <c r="BA43" s="34">
        <f>$R$28/'Fixed data'!$C$7</f>
        <v>-3.9111111111111121E-5</v>
      </c>
      <c r="BB43" s="34">
        <f>$R$28/'Fixed data'!$C$7</f>
        <v>-3.9111111111111121E-5</v>
      </c>
      <c r="BC43" s="34">
        <f>$R$28/'Fixed data'!$C$7</f>
        <v>-3.9111111111111121E-5</v>
      </c>
      <c r="BD43" s="34">
        <f>$R$28/'Fixed data'!$C$7</f>
        <v>-3.9111111111111121E-5</v>
      </c>
    </row>
    <row r="44" spans="1:57" ht="16.5" hidden="1" customHeight="1" outlineLevel="1" x14ac:dyDescent="0.35">
      <c r="A44" s="116"/>
      <c r="B44" s="9" t="s">
        <v>116</v>
      </c>
      <c r="C44" s="11" t="s">
        <v>138</v>
      </c>
      <c r="D44" s="9" t="s">
        <v>40</v>
      </c>
      <c r="F44" s="34"/>
      <c r="G44" s="34"/>
      <c r="H44" s="34"/>
      <c r="I44" s="34"/>
      <c r="J44" s="34"/>
      <c r="K44" s="34"/>
      <c r="L44" s="34"/>
      <c r="M44" s="34"/>
      <c r="N44" s="34"/>
      <c r="O44" s="34"/>
      <c r="P44" s="34"/>
      <c r="Q44" s="34"/>
      <c r="R44" s="34"/>
      <c r="S44" s="34"/>
      <c r="T44" s="34">
        <f>$S$28/'Fixed data'!$C$7</f>
        <v>-3.9111111111111121E-5</v>
      </c>
      <c r="U44" s="34">
        <f>$S$28/'Fixed data'!$C$7</f>
        <v>-3.9111111111111121E-5</v>
      </c>
      <c r="V44" s="34">
        <f>$S$28/'Fixed data'!$C$7</f>
        <v>-3.9111111111111121E-5</v>
      </c>
      <c r="W44" s="34">
        <f>$S$28/'Fixed data'!$C$7</f>
        <v>-3.9111111111111121E-5</v>
      </c>
      <c r="X44" s="34">
        <f>$S$28/'Fixed data'!$C$7</f>
        <v>-3.9111111111111121E-5</v>
      </c>
      <c r="Y44" s="34">
        <f>$S$28/'Fixed data'!$C$7</f>
        <v>-3.9111111111111121E-5</v>
      </c>
      <c r="Z44" s="34">
        <f>$S$28/'Fixed data'!$C$7</f>
        <v>-3.9111111111111121E-5</v>
      </c>
      <c r="AA44" s="34">
        <f>$S$28/'Fixed data'!$C$7</f>
        <v>-3.9111111111111121E-5</v>
      </c>
      <c r="AB44" s="34">
        <f>$S$28/'Fixed data'!$C$7</f>
        <v>-3.9111111111111121E-5</v>
      </c>
      <c r="AC44" s="34">
        <f>$S$28/'Fixed data'!$C$7</f>
        <v>-3.9111111111111121E-5</v>
      </c>
      <c r="AD44" s="34">
        <f>$S$28/'Fixed data'!$C$7</f>
        <v>-3.9111111111111121E-5</v>
      </c>
      <c r="AE44" s="34">
        <f>$S$28/'Fixed data'!$C$7</f>
        <v>-3.9111111111111121E-5</v>
      </c>
      <c r="AF44" s="34">
        <f>$S$28/'Fixed data'!$C$7</f>
        <v>-3.9111111111111121E-5</v>
      </c>
      <c r="AG44" s="34">
        <f>$S$28/'Fixed data'!$C$7</f>
        <v>-3.9111111111111121E-5</v>
      </c>
      <c r="AH44" s="34">
        <f>$S$28/'Fixed data'!$C$7</f>
        <v>-3.9111111111111121E-5</v>
      </c>
      <c r="AI44" s="34">
        <f>$S$28/'Fixed data'!$C$7</f>
        <v>-3.9111111111111121E-5</v>
      </c>
      <c r="AJ44" s="34">
        <f>$S$28/'Fixed data'!$C$7</f>
        <v>-3.9111111111111121E-5</v>
      </c>
      <c r="AK44" s="34">
        <f>$S$28/'Fixed data'!$C$7</f>
        <v>-3.9111111111111121E-5</v>
      </c>
      <c r="AL44" s="34">
        <f>$S$28/'Fixed data'!$C$7</f>
        <v>-3.9111111111111121E-5</v>
      </c>
      <c r="AM44" s="34">
        <f>$S$28/'Fixed data'!$C$7</f>
        <v>-3.9111111111111121E-5</v>
      </c>
      <c r="AN44" s="34">
        <f>$S$28/'Fixed data'!$C$7</f>
        <v>-3.9111111111111121E-5</v>
      </c>
      <c r="AO44" s="34">
        <f>$S$28/'Fixed data'!$C$7</f>
        <v>-3.9111111111111121E-5</v>
      </c>
      <c r="AP44" s="34">
        <f>$S$28/'Fixed data'!$C$7</f>
        <v>-3.9111111111111121E-5</v>
      </c>
      <c r="AQ44" s="34">
        <f>$S$28/'Fixed data'!$C$7</f>
        <v>-3.9111111111111121E-5</v>
      </c>
      <c r="AR44" s="34">
        <f>$S$28/'Fixed data'!$C$7</f>
        <v>-3.9111111111111121E-5</v>
      </c>
      <c r="AS44" s="34">
        <f>$S$28/'Fixed data'!$C$7</f>
        <v>-3.9111111111111121E-5</v>
      </c>
      <c r="AT44" s="34">
        <f>$S$28/'Fixed data'!$C$7</f>
        <v>-3.9111111111111121E-5</v>
      </c>
      <c r="AU44" s="34">
        <f>$S$28/'Fixed data'!$C$7</f>
        <v>-3.9111111111111121E-5</v>
      </c>
      <c r="AV44" s="34">
        <f>$S$28/'Fixed data'!$C$7</f>
        <v>-3.9111111111111121E-5</v>
      </c>
      <c r="AW44" s="34">
        <f>$S$28/'Fixed data'!$C$7</f>
        <v>-3.9111111111111121E-5</v>
      </c>
      <c r="AX44" s="34">
        <f>$S$28/'Fixed data'!$C$7</f>
        <v>-3.9111111111111121E-5</v>
      </c>
      <c r="AY44" s="34">
        <f>$S$28/'Fixed data'!$C$7</f>
        <v>-3.9111111111111121E-5</v>
      </c>
      <c r="AZ44" s="34">
        <f>$S$28/'Fixed data'!$C$7</f>
        <v>-3.9111111111111121E-5</v>
      </c>
      <c r="BA44" s="34">
        <f>$S$28/'Fixed data'!$C$7</f>
        <v>-3.9111111111111121E-5</v>
      </c>
      <c r="BB44" s="34">
        <f>$S$28/'Fixed data'!$C$7</f>
        <v>-3.9111111111111121E-5</v>
      </c>
      <c r="BC44" s="34">
        <f>$S$28/'Fixed data'!$C$7</f>
        <v>-3.9111111111111121E-5</v>
      </c>
      <c r="BD44" s="34">
        <f>$S$28/'Fixed data'!$C$7</f>
        <v>-3.9111111111111121E-5</v>
      </c>
    </row>
    <row r="45" spans="1:57" ht="16.5" hidden="1" customHeight="1" outlineLevel="1" x14ac:dyDescent="0.35">
      <c r="A45" s="116"/>
      <c r="B45" s="9" t="s">
        <v>117</v>
      </c>
      <c r="C45" s="11" t="s">
        <v>139</v>
      </c>
      <c r="D45" s="9" t="s">
        <v>40</v>
      </c>
      <c r="F45" s="34"/>
      <c r="G45" s="34"/>
      <c r="H45" s="34"/>
      <c r="I45" s="34"/>
      <c r="J45" s="34"/>
      <c r="K45" s="34"/>
      <c r="L45" s="34"/>
      <c r="M45" s="34"/>
      <c r="N45" s="34"/>
      <c r="O45" s="34"/>
      <c r="P45" s="34"/>
      <c r="Q45" s="34"/>
      <c r="R45" s="34"/>
      <c r="S45" s="34"/>
      <c r="T45" s="34"/>
      <c r="U45" s="34">
        <f>$T$28/'Fixed data'!$C$7</f>
        <v>-3.9111111111111121E-5</v>
      </c>
      <c r="V45" s="34">
        <f>$T$28/'Fixed data'!$C$7</f>
        <v>-3.9111111111111121E-5</v>
      </c>
      <c r="W45" s="34">
        <f>$T$28/'Fixed data'!$C$7</f>
        <v>-3.9111111111111121E-5</v>
      </c>
      <c r="X45" s="34">
        <f>$T$28/'Fixed data'!$C$7</f>
        <v>-3.9111111111111121E-5</v>
      </c>
      <c r="Y45" s="34">
        <f>$T$28/'Fixed data'!$C$7</f>
        <v>-3.9111111111111121E-5</v>
      </c>
      <c r="Z45" s="34">
        <f>$T$28/'Fixed data'!$C$7</f>
        <v>-3.9111111111111121E-5</v>
      </c>
      <c r="AA45" s="34">
        <f>$T$28/'Fixed data'!$C$7</f>
        <v>-3.9111111111111121E-5</v>
      </c>
      <c r="AB45" s="34">
        <f>$T$28/'Fixed data'!$C$7</f>
        <v>-3.9111111111111121E-5</v>
      </c>
      <c r="AC45" s="34">
        <f>$T$28/'Fixed data'!$C$7</f>
        <v>-3.9111111111111121E-5</v>
      </c>
      <c r="AD45" s="34">
        <f>$T$28/'Fixed data'!$C$7</f>
        <v>-3.9111111111111121E-5</v>
      </c>
      <c r="AE45" s="34">
        <f>$T$28/'Fixed data'!$C$7</f>
        <v>-3.9111111111111121E-5</v>
      </c>
      <c r="AF45" s="34">
        <f>$T$28/'Fixed data'!$C$7</f>
        <v>-3.9111111111111121E-5</v>
      </c>
      <c r="AG45" s="34">
        <f>$T$28/'Fixed data'!$C$7</f>
        <v>-3.9111111111111121E-5</v>
      </c>
      <c r="AH45" s="34">
        <f>$T$28/'Fixed data'!$C$7</f>
        <v>-3.9111111111111121E-5</v>
      </c>
      <c r="AI45" s="34">
        <f>$T$28/'Fixed data'!$C$7</f>
        <v>-3.9111111111111121E-5</v>
      </c>
      <c r="AJ45" s="34">
        <f>$T$28/'Fixed data'!$C$7</f>
        <v>-3.9111111111111121E-5</v>
      </c>
      <c r="AK45" s="34">
        <f>$T$28/'Fixed data'!$C$7</f>
        <v>-3.9111111111111121E-5</v>
      </c>
      <c r="AL45" s="34">
        <f>$T$28/'Fixed data'!$C$7</f>
        <v>-3.9111111111111121E-5</v>
      </c>
      <c r="AM45" s="34">
        <f>$T$28/'Fixed data'!$C$7</f>
        <v>-3.9111111111111121E-5</v>
      </c>
      <c r="AN45" s="34">
        <f>$T$28/'Fixed data'!$C$7</f>
        <v>-3.9111111111111121E-5</v>
      </c>
      <c r="AO45" s="34">
        <f>$T$28/'Fixed data'!$C$7</f>
        <v>-3.9111111111111121E-5</v>
      </c>
      <c r="AP45" s="34">
        <f>$T$28/'Fixed data'!$C$7</f>
        <v>-3.9111111111111121E-5</v>
      </c>
      <c r="AQ45" s="34">
        <f>$T$28/'Fixed data'!$C$7</f>
        <v>-3.9111111111111121E-5</v>
      </c>
      <c r="AR45" s="34">
        <f>$T$28/'Fixed data'!$C$7</f>
        <v>-3.9111111111111121E-5</v>
      </c>
      <c r="AS45" s="34">
        <f>$T$28/'Fixed data'!$C$7</f>
        <v>-3.9111111111111121E-5</v>
      </c>
      <c r="AT45" s="34">
        <f>$T$28/'Fixed data'!$C$7</f>
        <v>-3.9111111111111121E-5</v>
      </c>
      <c r="AU45" s="34">
        <f>$T$28/'Fixed data'!$C$7</f>
        <v>-3.9111111111111121E-5</v>
      </c>
      <c r="AV45" s="34">
        <f>$T$28/'Fixed data'!$C$7</f>
        <v>-3.9111111111111121E-5</v>
      </c>
      <c r="AW45" s="34">
        <f>$T$28/'Fixed data'!$C$7</f>
        <v>-3.9111111111111121E-5</v>
      </c>
      <c r="AX45" s="34">
        <f>$T$28/'Fixed data'!$C$7</f>
        <v>-3.9111111111111121E-5</v>
      </c>
      <c r="AY45" s="34">
        <f>$T$28/'Fixed data'!$C$7</f>
        <v>-3.9111111111111121E-5</v>
      </c>
      <c r="AZ45" s="34">
        <f>$T$28/'Fixed data'!$C$7</f>
        <v>-3.9111111111111121E-5</v>
      </c>
      <c r="BA45" s="34">
        <f>$T$28/'Fixed data'!$C$7</f>
        <v>-3.9111111111111121E-5</v>
      </c>
      <c r="BB45" s="34">
        <f>$T$28/'Fixed data'!$C$7</f>
        <v>-3.9111111111111121E-5</v>
      </c>
      <c r="BC45" s="34">
        <f>$T$28/'Fixed data'!$C$7</f>
        <v>-3.9111111111111121E-5</v>
      </c>
      <c r="BD45" s="34">
        <f>$T$28/'Fixed data'!$C$7</f>
        <v>-3.9111111111111121E-5</v>
      </c>
    </row>
    <row r="46" spans="1:57" ht="16.5" hidden="1" customHeight="1" outlineLevel="1" x14ac:dyDescent="0.35">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-3.9111111111111121E-5</v>
      </c>
      <c r="W46" s="34">
        <f>$U$28/'Fixed data'!$C$7</f>
        <v>-3.9111111111111121E-5</v>
      </c>
      <c r="X46" s="34">
        <f>$U$28/'Fixed data'!$C$7</f>
        <v>-3.9111111111111121E-5</v>
      </c>
      <c r="Y46" s="34">
        <f>$U$28/'Fixed data'!$C$7</f>
        <v>-3.9111111111111121E-5</v>
      </c>
      <c r="Z46" s="34">
        <f>$U$28/'Fixed data'!$C$7</f>
        <v>-3.9111111111111121E-5</v>
      </c>
      <c r="AA46" s="34">
        <f>$U$28/'Fixed data'!$C$7</f>
        <v>-3.9111111111111121E-5</v>
      </c>
      <c r="AB46" s="34">
        <f>$U$28/'Fixed data'!$C$7</f>
        <v>-3.9111111111111121E-5</v>
      </c>
      <c r="AC46" s="34">
        <f>$U$28/'Fixed data'!$C$7</f>
        <v>-3.9111111111111121E-5</v>
      </c>
      <c r="AD46" s="34">
        <f>$U$28/'Fixed data'!$C$7</f>
        <v>-3.9111111111111121E-5</v>
      </c>
      <c r="AE46" s="34">
        <f>$U$28/'Fixed data'!$C$7</f>
        <v>-3.9111111111111121E-5</v>
      </c>
      <c r="AF46" s="34">
        <f>$U$28/'Fixed data'!$C$7</f>
        <v>-3.9111111111111121E-5</v>
      </c>
      <c r="AG46" s="34">
        <f>$U$28/'Fixed data'!$C$7</f>
        <v>-3.9111111111111121E-5</v>
      </c>
      <c r="AH46" s="34">
        <f>$U$28/'Fixed data'!$C$7</f>
        <v>-3.9111111111111121E-5</v>
      </c>
      <c r="AI46" s="34">
        <f>$U$28/'Fixed data'!$C$7</f>
        <v>-3.9111111111111121E-5</v>
      </c>
      <c r="AJ46" s="34">
        <f>$U$28/'Fixed data'!$C$7</f>
        <v>-3.9111111111111121E-5</v>
      </c>
      <c r="AK46" s="34">
        <f>$U$28/'Fixed data'!$C$7</f>
        <v>-3.9111111111111121E-5</v>
      </c>
      <c r="AL46" s="34">
        <f>$U$28/'Fixed data'!$C$7</f>
        <v>-3.9111111111111121E-5</v>
      </c>
      <c r="AM46" s="34">
        <f>$U$28/'Fixed data'!$C$7</f>
        <v>-3.9111111111111121E-5</v>
      </c>
      <c r="AN46" s="34">
        <f>$U$28/'Fixed data'!$C$7</f>
        <v>-3.9111111111111121E-5</v>
      </c>
      <c r="AO46" s="34">
        <f>$U$28/'Fixed data'!$C$7</f>
        <v>-3.9111111111111121E-5</v>
      </c>
      <c r="AP46" s="34">
        <f>$U$28/'Fixed data'!$C$7</f>
        <v>-3.9111111111111121E-5</v>
      </c>
      <c r="AQ46" s="34">
        <f>$U$28/'Fixed data'!$C$7</f>
        <v>-3.9111111111111121E-5</v>
      </c>
      <c r="AR46" s="34">
        <f>$U$28/'Fixed data'!$C$7</f>
        <v>-3.9111111111111121E-5</v>
      </c>
      <c r="AS46" s="34">
        <f>$U$28/'Fixed data'!$C$7</f>
        <v>-3.9111111111111121E-5</v>
      </c>
      <c r="AT46" s="34">
        <f>$U$28/'Fixed data'!$C$7</f>
        <v>-3.9111111111111121E-5</v>
      </c>
      <c r="AU46" s="34">
        <f>$U$28/'Fixed data'!$C$7</f>
        <v>-3.9111111111111121E-5</v>
      </c>
      <c r="AV46" s="34">
        <f>$U$28/'Fixed data'!$C$7</f>
        <v>-3.9111111111111121E-5</v>
      </c>
      <c r="AW46" s="34">
        <f>$U$28/'Fixed data'!$C$7</f>
        <v>-3.9111111111111121E-5</v>
      </c>
      <c r="AX46" s="34">
        <f>$U$28/'Fixed data'!$C$7</f>
        <v>-3.9111111111111121E-5</v>
      </c>
      <c r="AY46" s="34">
        <f>$U$28/'Fixed data'!$C$7</f>
        <v>-3.9111111111111121E-5</v>
      </c>
      <c r="AZ46" s="34">
        <f>$U$28/'Fixed data'!$C$7</f>
        <v>-3.9111111111111121E-5</v>
      </c>
      <c r="BA46" s="34">
        <f>$U$28/'Fixed data'!$C$7</f>
        <v>-3.9111111111111121E-5</v>
      </c>
      <c r="BB46" s="34">
        <f>$U$28/'Fixed data'!$C$7</f>
        <v>-3.9111111111111121E-5</v>
      </c>
      <c r="BC46" s="34">
        <f>$U$28/'Fixed data'!$C$7</f>
        <v>-3.9111111111111121E-5</v>
      </c>
      <c r="BD46" s="34">
        <f>$U$28/'Fixed data'!$C$7</f>
        <v>-3.9111111111111121E-5</v>
      </c>
    </row>
    <row r="47" spans="1:57" ht="16.5" hidden="1" customHeight="1" outlineLevel="1" x14ac:dyDescent="0.35">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-3.9111111111111121E-5</v>
      </c>
      <c r="X47" s="34">
        <f>$V$28/'Fixed data'!$C$7</f>
        <v>-3.9111111111111121E-5</v>
      </c>
      <c r="Y47" s="34">
        <f>$V$28/'Fixed data'!$C$7</f>
        <v>-3.9111111111111121E-5</v>
      </c>
      <c r="Z47" s="34">
        <f>$V$28/'Fixed data'!$C$7</f>
        <v>-3.9111111111111121E-5</v>
      </c>
      <c r="AA47" s="34">
        <f>$V$28/'Fixed data'!$C$7</f>
        <v>-3.9111111111111121E-5</v>
      </c>
      <c r="AB47" s="34">
        <f>$V$28/'Fixed data'!$C$7</f>
        <v>-3.9111111111111121E-5</v>
      </c>
      <c r="AC47" s="34">
        <f>$V$28/'Fixed data'!$C$7</f>
        <v>-3.9111111111111121E-5</v>
      </c>
      <c r="AD47" s="34">
        <f>$V$28/'Fixed data'!$C$7</f>
        <v>-3.9111111111111121E-5</v>
      </c>
      <c r="AE47" s="34">
        <f>$V$28/'Fixed data'!$C$7</f>
        <v>-3.9111111111111121E-5</v>
      </c>
      <c r="AF47" s="34">
        <f>$V$28/'Fixed data'!$C$7</f>
        <v>-3.9111111111111121E-5</v>
      </c>
      <c r="AG47" s="34">
        <f>$V$28/'Fixed data'!$C$7</f>
        <v>-3.9111111111111121E-5</v>
      </c>
      <c r="AH47" s="34">
        <f>$V$28/'Fixed data'!$C$7</f>
        <v>-3.9111111111111121E-5</v>
      </c>
      <c r="AI47" s="34">
        <f>$V$28/'Fixed data'!$C$7</f>
        <v>-3.9111111111111121E-5</v>
      </c>
      <c r="AJ47" s="34">
        <f>$V$28/'Fixed data'!$C$7</f>
        <v>-3.9111111111111121E-5</v>
      </c>
      <c r="AK47" s="34">
        <f>$V$28/'Fixed data'!$C$7</f>
        <v>-3.9111111111111121E-5</v>
      </c>
      <c r="AL47" s="34">
        <f>$V$28/'Fixed data'!$C$7</f>
        <v>-3.9111111111111121E-5</v>
      </c>
      <c r="AM47" s="34">
        <f>$V$28/'Fixed data'!$C$7</f>
        <v>-3.9111111111111121E-5</v>
      </c>
      <c r="AN47" s="34">
        <f>$V$28/'Fixed data'!$C$7</f>
        <v>-3.9111111111111121E-5</v>
      </c>
      <c r="AO47" s="34">
        <f>$V$28/'Fixed data'!$C$7</f>
        <v>-3.9111111111111121E-5</v>
      </c>
      <c r="AP47" s="34">
        <f>$V$28/'Fixed data'!$C$7</f>
        <v>-3.9111111111111121E-5</v>
      </c>
      <c r="AQ47" s="34">
        <f>$V$28/'Fixed data'!$C$7</f>
        <v>-3.9111111111111121E-5</v>
      </c>
      <c r="AR47" s="34">
        <f>$V$28/'Fixed data'!$C$7</f>
        <v>-3.9111111111111121E-5</v>
      </c>
      <c r="AS47" s="34">
        <f>$V$28/'Fixed data'!$C$7</f>
        <v>-3.9111111111111121E-5</v>
      </c>
      <c r="AT47" s="34">
        <f>$V$28/'Fixed data'!$C$7</f>
        <v>-3.9111111111111121E-5</v>
      </c>
      <c r="AU47" s="34">
        <f>$V$28/'Fixed data'!$C$7</f>
        <v>-3.9111111111111121E-5</v>
      </c>
      <c r="AV47" s="34">
        <f>$V$28/'Fixed data'!$C$7</f>
        <v>-3.9111111111111121E-5</v>
      </c>
      <c r="AW47" s="34">
        <f>$V$28/'Fixed data'!$C$7</f>
        <v>-3.9111111111111121E-5</v>
      </c>
      <c r="AX47" s="34">
        <f>$V$28/'Fixed data'!$C$7</f>
        <v>-3.9111111111111121E-5</v>
      </c>
      <c r="AY47" s="34">
        <f>$V$28/'Fixed data'!$C$7</f>
        <v>-3.9111111111111121E-5</v>
      </c>
      <c r="AZ47" s="34">
        <f>$V$28/'Fixed data'!$C$7</f>
        <v>-3.9111111111111121E-5</v>
      </c>
      <c r="BA47" s="34">
        <f>$V$28/'Fixed data'!$C$7</f>
        <v>-3.9111111111111121E-5</v>
      </c>
      <c r="BB47" s="34">
        <f>$V$28/'Fixed data'!$C$7</f>
        <v>-3.9111111111111121E-5</v>
      </c>
      <c r="BC47" s="34">
        <f>$V$28/'Fixed data'!$C$7</f>
        <v>-3.9111111111111121E-5</v>
      </c>
      <c r="BD47" s="34">
        <f>$V$28/'Fixed data'!$C$7</f>
        <v>-3.9111111111111121E-5</v>
      </c>
    </row>
    <row r="48" spans="1:57" ht="16.5" hidden="1" customHeight="1" outlineLevel="1" x14ac:dyDescent="0.35">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-3.9111111111111121E-5</v>
      </c>
      <c r="Y48" s="34">
        <f>$W$28/'Fixed data'!$C$7</f>
        <v>-3.9111111111111121E-5</v>
      </c>
      <c r="Z48" s="34">
        <f>$W$28/'Fixed data'!$C$7</f>
        <v>-3.9111111111111121E-5</v>
      </c>
      <c r="AA48" s="34">
        <f>$W$28/'Fixed data'!$C$7</f>
        <v>-3.9111111111111121E-5</v>
      </c>
      <c r="AB48" s="34">
        <f>$W$28/'Fixed data'!$C$7</f>
        <v>-3.9111111111111121E-5</v>
      </c>
      <c r="AC48" s="34">
        <f>$W$28/'Fixed data'!$C$7</f>
        <v>-3.9111111111111121E-5</v>
      </c>
      <c r="AD48" s="34">
        <f>$W$28/'Fixed data'!$C$7</f>
        <v>-3.9111111111111121E-5</v>
      </c>
      <c r="AE48" s="34">
        <f>$W$28/'Fixed data'!$C$7</f>
        <v>-3.9111111111111121E-5</v>
      </c>
      <c r="AF48" s="34">
        <f>$W$28/'Fixed data'!$C$7</f>
        <v>-3.9111111111111121E-5</v>
      </c>
      <c r="AG48" s="34">
        <f>$W$28/'Fixed data'!$C$7</f>
        <v>-3.9111111111111121E-5</v>
      </c>
      <c r="AH48" s="34">
        <f>$W$28/'Fixed data'!$C$7</f>
        <v>-3.9111111111111121E-5</v>
      </c>
      <c r="AI48" s="34">
        <f>$W$28/'Fixed data'!$C$7</f>
        <v>-3.9111111111111121E-5</v>
      </c>
      <c r="AJ48" s="34">
        <f>$W$28/'Fixed data'!$C$7</f>
        <v>-3.9111111111111121E-5</v>
      </c>
      <c r="AK48" s="34">
        <f>$W$28/'Fixed data'!$C$7</f>
        <v>-3.9111111111111121E-5</v>
      </c>
      <c r="AL48" s="34">
        <f>$W$28/'Fixed data'!$C$7</f>
        <v>-3.9111111111111121E-5</v>
      </c>
      <c r="AM48" s="34">
        <f>$W$28/'Fixed data'!$C$7</f>
        <v>-3.9111111111111121E-5</v>
      </c>
      <c r="AN48" s="34">
        <f>$W$28/'Fixed data'!$C$7</f>
        <v>-3.9111111111111121E-5</v>
      </c>
      <c r="AO48" s="34">
        <f>$W$28/'Fixed data'!$C$7</f>
        <v>-3.9111111111111121E-5</v>
      </c>
      <c r="AP48" s="34">
        <f>$W$28/'Fixed data'!$C$7</f>
        <v>-3.9111111111111121E-5</v>
      </c>
      <c r="AQ48" s="34">
        <f>$W$28/'Fixed data'!$C$7</f>
        <v>-3.9111111111111121E-5</v>
      </c>
      <c r="AR48" s="34">
        <f>$W$28/'Fixed data'!$C$7</f>
        <v>-3.9111111111111121E-5</v>
      </c>
      <c r="AS48" s="34">
        <f>$W$28/'Fixed data'!$C$7</f>
        <v>-3.9111111111111121E-5</v>
      </c>
      <c r="AT48" s="34">
        <f>$W$28/'Fixed data'!$C$7</f>
        <v>-3.9111111111111121E-5</v>
      </c>
      <c r="AU48" s="34">
        <f>$W$28/'Fixed data'!$C$7</f>
        <v>-3.9111111111111121E-5</v>
      </c>
      <c r="AV48" s="34">
        <f>$W$28/'Fixed data'!$C$7</f>
        <v>-3.9111111111111121E-5</v>
      </c>
      <c r="AW48" s="34">
        <f>$W$28/'Fixed data'!$C$7</f>
        <v>-3.9111111111111121E-5</v>
      </c>
      <c r="AX48" s="34">
        <f>$W$28/'Fixed data'!$C$7</f>
        <v>-3.9111111111111121E-5</v>
      </c>
      <c r="AY48" s="34">
        <f>$W$28/'Fixed data'!$C$7</f>
        <v>-3.9111111111111121E-5</v>
      </c>
      <c r="AZ48" s="34">
        <f>$W$28/'Fixed data'!$C$7</f>
        <v>-3.9111111111111121E-5</v>
      </c>
      <c r="BA48" s="34">
        <f>$W$28/'Fixed data'!$C$7</f>
        <v>-3.9111111111111121E-5</v>
      </c>
      <c r="BB48" s="34">
        <f>$W$28/'Fixed data'!$C$7</f>
        <v>-3.9111111111111121E-5</v>
      </c>
      <c r="BC48" s="34">
        <f>$W$28/'Fixed data'!$C$7</f>
        <v>-3.9111111111111121E-5</v>
      </c>
      <c r="BD48" s="34">
        <f>$W$28/'Fixed data'!$C$7</f>
        <v>-3.9111111111111121E-5</v>
      </c>
    </row>
    <row r="49" spans="1:56" ht="16.5" hidden="1" customHeight="1" outlineLevel="1" x14ac:dyDescent="0.35">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-3.9111111111111121E-5</v>
      </c>
      <c r="Z49" s="34">
        <f>$X$28/'Fixed data'!$C$7</f>
        <v>-3.9111111111111121E-5</v>
      </c>
      <c r="AA49" s="34">
        <f>$X$28/'Fixed data'!$C$7</f>
        <v>-3.9111111111111121E-5</v>
      </c>
      <c r="AB49" s="34">
        <f>$X$28/'Fixed data'!$C$7</f>
        <v>-3.9111111111111121E-5</v>
      </c>
      <c r="AC49" s="34">
        <f>$X$28/'Fixed data'!$C$7</f>
        <v>-3.9111111111111121E-5</v>
      </c>
      <c r="AD49" s="34">
        <f>$X$28/'Fixed data'!$C$7</f>
        <v>-3.9111111111111121E-5</v>
      </c>
      <c r="AE49" s="34">
        <f>$X$28/'Fixed data'!$C$7</f>
        <v>-3.9111111111111121E-5</v>
      </c>
      <c r="AF49" s="34">
        <f>$X$28/'Fixed data'!$C$7</f>
        <v>-3.9111111111111121E-5</v>
      </c>
      <c r="AG49" s="34">
        <f>$X$28/'Fixed data'!$C$7</f>
        <v>-3.9111111111111121E-5</v>
      </c>
      <c r="AH49" s="34">
        <f>$X$28/'Fixed data'!$C$7</f>
        <v>-3.9111111111111121E-5</v>
      </c>
      <c r="AI49" s="34">
        <f>$X$28/'Fixed data'!$C$7</f>
        <v>-3.9111111111111121E-5</v>
      </c>
      <c r="AJ49" s="34">
        <f>$X$28/'Fixed data'!$C$7</f>
        <v>-3.9111111111111121E-5</v>
      </c>
      <c r="AK49" s="34">
        <f>$X$28/'Fixed data'!$C$7</f>
        <v>-3.9111111111111121E-5</v>
      </c>
      <c r="AL49" s="34">
        <f>$X$28/'Fixed data'!$C$7</f>
        <v>-3.9111111111111121E-5</v>
      </c>
      <c r="AM49" s="34">
        <f>$X$28/'Fixed data'!$C$7</f>
        <v>-3.9111111111111121E-5</v>
      </c>
      <c r="AN49" s="34">
        <f>$X$28/'Fixed data'!$C$7</f>
        <v>-3.9111111111111121E-5</v>
      </c>
      <c r="AO49" s="34">
        <f>$X$28/'Fixed data'!$C$7</f>
        <v>-3.9111111111111121E-5</v>
      </c>
      <c r="AP49" s="34">
        <f>$X$28/'Fixed data'!$C$7</f>
        <v>-3.9111111111111121E-5</v>
      </c>
      <c r="AQ49" s="34">
        <f>$X$28/'Fixed data'!$C$7</f>
        <v>-3.9111111111111121E-5</v>
      </c>
      <c r="AR49" s="34">
        <f>$X$28/'Fixed data'!$C$7</f>
        <v>-3.9111111111111121E-5</v>
      </c>
      <c r="AS49" s="34">
        <f>$X$28/'Fixed data'!$C$7</f>
        <v>-3.9111111111111121E-5</v>
      </c>
      <c r="AT49" s="34">
        <f>$X$28/'Fixed data'!$C$7</f>
        <v>-3.9111111111111121E-5</v>
      </c>
      <c r="AU49" s="34">
        <f>$X$28/'Fixed data'!$C$7</f>
        <v>-3.9111111111111121E-5</v>
      </c>
      <c r="AV49" s="34">
        <f>$X$28/'Fixed data'!$C$7</f>
        <v>-3.9111111111111121E-5</v>
      </c>
      <c r="AW49" s="34">
        <f>$X$28/'Fixed data'!$C$7</f>
        <v>-3.9111111111111121E-5</v>
      </c>
      <c r="AX49" s="34">
        <f>$X$28/'Fixed data'!$C$7</f>
        <v>-3.9111111111111121E-5</v>
      </c>
      <c r="AY49" s="34">
        <f>$X$28/'Fixed data'!$C$7</f>
        <v>-3.9111111111111121E-5</v>
      </c>
      <c r="AZ49" s="34">
        <f>$X$28/'Fixed data'!$C$7</f>
        <v>-3.9111111111111121E-5</v>
      </c>
      <c r="BA49" s="34">
        <f>$X$28/'Fixed data'!$C$7</f>
        <v>-3.9111111111111121E-5</v>
      </c>
      <c r="BB49" s="34">
        <f>$X$28/'Fixed data'!$C$7</f>
        <v>-3.9111111111111121E-5</v>
      </c>
      <c r="BC49" s="34">
        <f>$X$28/'Fixed data'!$C$7</f>
        <v>-3.9111111111111121E-5</v>
      </c>
      <c r="BD49" s="34">
        <f>$X$28/'Fixed data'!$C$7</f>
        <v>-3.9111111111111121E-5</v>
      </c>
    </row>
    <row r="50" spans="1:56" ht="16.5" hidden="1" customHeight="1" outlineLevel="1" x14ac:dyDescent="0.35">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-3.9111111111111121E-5</v>
      </c>
      <c r="AA50" s="34">
        <f>$Y$28/'Fixed data'!$C$7</f>
        <v>-3.9111111111111121E-5</v>
      </c>
      <c r="AB50" s="34">
        <f>$Y$28/'Fixed data'!$C$7</f>
        <v>-3.9111111111111121E-5</v>
      </c>
      <c r="AC50" s="34">
        <f>$Y$28/'Fixed data'!$C$7</f>
        <v>-3.9111111111111121E-5</v>
      </c>
      <c r="AD50" s="34">
        <f>$Y$28/'Fixed data'!$C$7</f>
        <v>-3.9111111111111121E-5</v>
      </c>
      <c r="AE50" s="34">
        <f>$Y$28/'Fixed data'!$C$7</f>
        <v>-3.9111111111111121E-5</v>
      </c>
      <c r="AF50" s="34">
        <f>$Y$28/'Fixed data'!$C$7</f>
        <v>-3.9111111111111121E-5</v>
      </c>
      <c r="AG50" s="34">
        <f>$Y$28/'Fixed data'!$C$7</f>
        <v>-3.9111111111111121E-5</v>
      </c>
      <c r="AH50" s="34">
        <f>$Y$28/'Fixed data'!$C$7</f>
        <v>-3.9111111111111121E-5</v>
      </c>
      <c r="AI50" s="34">
        <f>$Y$28/'Fixed data'!$C$7</f>
        <v>-3.9111111111111121E-5</v>
      </c>
      <c r="AJ50" s="34">
        <f>$Y$28/'Fixed data'!$C$7</f>
        <v>-3.9111111111111121E-5</v>
      </c>
      <c r="AK50" s="34">
        <f>$Y$28/'Fixed data'!$C$7</f>
        <v>-3.9111111111111121E-5</v>
      </c>
      <c r="AL50" s="34">
        <f>$Y$28/'Fixed data'!$C$7</f>
        <v>-3.9111111111111121E-5</v>
      </c>
      <c r="AM50" s="34">
        <f>$Y$28/'Fixed data'!$C$7</f>
        <v>-3.9111111111111121E-5</v>
      </c>
      <c r="AN50" s="34">
        <f>$Y$28/'Fixed data'!$C$7</f>
        <v>-3.9111111111111121E-5</v>
      </c>
      <c r="AO50" s="34">
        <f>$Y$28/'Fixed data'!$C$7</f>
        <v>-3.9111111111111121E-5</v>
      </c>
      <c r="AP50" s="34">
        <f>$Y$28/'Fixed data'!$C$7</f>
        <v>-3.9111111111111121E-5</v>
      </c>
      <c r="AQ50" s="34">
        <f>$Y$28/'Fixed data'!$C$7</f>
        <v>-3.9111111111111121E-5</v>
      </c>
      <c r="AR50" s="34">
        <f>$Y$28/'Fixed data'!$C$7</f>
        <v>-3.9111111111111121E-5</v>
      </c>
      <c r="AS50" s="34">
        <f>$Y$28/'Fixed data'!$C$7</f>
        <v>-3.9111111111111121E-5</v>
      </c>
      <c r="AT50" s="34">
        <f>$Y$28/'Fixed data'!$C$7</f>
        <v>-3.9111111111111121E-5</v>
      </c>
      <c r="AU50" s="34">
        <f>$Y$28/'Fixed data'!$C$7</f>
        <v>-3.9111111111111121E-5</v>
      </c>
      <c r="AV50" s="34">
        <f>$Y$28/'Fixed data'!$C$7</f>
        <v>-3.9111111111111121E-5</v>
      </c>
      <c r="AW50" s="34">
        <f>$Y$28/'Fixed data'!$C$7</f>
        <v>-3.9111111111111121E-5</v>
      </c>
      <c r="AX50" s="34">
        <f>$Y$28/'Fixed data'!$C$7</f>
        <v>-3.9111111111111121E-5</v>
      </c>
      <c r="AY50" s="34">
        <f>$Y$28/'Fixed data'!$C$7</f>
        <v>-3.9111111111111121E-5</v>
      </c>
      <c r="AZ50" s="34">
        <f>$Y$28/'Fixed data'!$C$7</f>
        <v>-3.9111111111111121E-5</v>
      </c>
      <c r="BA50" s="34">
        <f>$Y$28/'Fixed data'!$C$7</f>
        <v>-3.9111111111111121E-5</v>
      </c>
      <c r="BB50" s="34">
        <f>$Y$28/'Fixed data'!$C$7</f>
        <v>-3.9111111111111121E-5</v>
      </c>
      <c r="BC50" s="34">
        <f>$Y$28/'Fixed data'!$C$7</f>
        <v>-3.9111111111111121E-5</v>
      </c>
      <c r="BD50" s="34">
        <f>$Y$28/'Fixed data'!$C$7</f>
        <v>-3.9111111111111121E-5</v>
      </c>
    </row>
    <row r="51" spans="1:56" ht="16.5" hidden="1" customHeight="1" outlineLevel="1" x14ac:dyDescent="0.35">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-3.9111111111111121E-5</v>
      </c>
      <c r="AB51" s="34">
        <f>$Z$28/'Fixed data'!$C$7</f>
        <v>-3.9111111111111121E-5</v>
      </c>
      <c r="AC51" s="34">
        <f>$Z$28/'Fixed data'!$C$7</f>
        <v>-3.9111111111111121E-5</v>
      </c>
      <c r="AD51" s="34">
        <f>$Z$28/'Fixed data'!$C$7</f>
        <v>-3.9111111111111121E-5</v>
      </c>
      <c r="AE51" s="34">
        <f>$Z$28/'Fixed data'!$C$7</f>
        <v>-3.9111111111111121E-5</v>
      </c>
      <c r="AF51" s="34">
        <f>$Z$28/'Fixed data'!$C$7</f>
        <v>-3.9111111111111121E-5</v>
      </c>
      <c r="AG51" s="34">
        <f>$Z$28/'Fixed data'!$C$7</f>
        <v>-3.9111111111111121E-5</v>
      </c>
      <c r="AH51" s="34">
        <f>$Z$28/'Fixed data'!$C$7</f>
        <v>-3.9111111111111121E-5</v>
      </c>
      <c r="AI51" s="34">
        <f>$Z$28/'Fixed data'!$C$7</f>
        <v>-3.9111111111111121E-5</v>
      </c>
      <c r="AJ51" s="34">
        <f>$Z$28/'Fixed data'!$C$7</f>
        <v>-3.9111111111111121E-5</v>
      </c>
      <c r="AK51" s="34">
        <f>$Z$28/'Fixed data'!$C$7</f>
        <v>-3.9111111111111121E-5</v>
      </c>
      <c r="AL51" s="34">
        <f>$Z$28/'Fixed data'!$C$7</f>
        <v>-3.9111111111111121E-5</v>
      </c>
      <c r="AM51" s="34">
        <f>$Z$28/'Fixed data'!$C$7</f>
        <v>-3.9111111111111121E-5</v>
      </c>
      <c r="AN51" s="34">
        <f>$Z$28/'Fixed data'!$C$7</f>
        <v>-3.9111111111111121E-5</v>
      </c>
      <c r="AO51" s="34">
        <f>$Z$28/'Fixed data'!$C$7</f>
        <v>-3.9111111111111121E-5</v>
      </c>
      <c r="AP51" s="34">
        <f>$Z$28/'Fixed data'!$C$7</f>
        <v>-3.9111111111111121E-5</v>
      </c>
      <c r="AQ51" s="34">
        <f>$Z$28/'Fixed data'!$C$7</f>
        <v>-3.9111111111111121E-5</v>
      </c>
      <c r="AR51" s="34">
        <f>$Z$28/'Fixed data'!$C$7</f>
        <v>-3.9111111111111121E-5</v>
      </c>
      <c r="AS51" s="34">
        <f>$Z$28/'Fixed data'!$C$7</f>
        <v>-3.9111111111111121E-5</v>
      </c>
      <c r="AT51" s="34">
        <f>$Z$28/'Fixed data'!$C$7</f>
        <v>-3.9111111111111121E-5</v>
      </c>
      <c r="AU51" s="34">
        <f>$Z$28/'Fixed data'!$C$7</f>
        <v>-3.9111111111111121E-5</v>
      </c>
      <c r="AV51" s="34">
        <f>$Z$28/'Fixed data'!$C$7</f>
        <v>-3.9111111111111121E-5</v>
      </c>
      <c r="AW51" s="34">
        <f>$Z$28/'Fixed data'!$C$7</f>
        <v>-3.9111111111111121E-5</v>
      </c>
      <c r="AX51" s="34">
        <f>$Z$28/'Fixed data'!$C$7</f>
        <v>-3.9111111111111121E-5</v>
      </c>
      <c r="AY51" s="34">
        <f>$Z$28/'Fixed data'!$C$7</f>
        <v>-3.9111111111111121E-5</v>
      </c>
      <c r="AZ51" s="34">
        <f>$Z$28/'Fixed data'!$C$7</f>
        <v>-3.9111111111111121E-5</v>
      </c>
      <c r="BA51" s="34">
        <f>$Z$28/'Fixed data'!$C$7</f>
        <v>-3.9111111111111121E-5</v>
      </c>
      <c r="BB51" s="34">
        <f>$Z$28/'Fixed data'!$C$7</f>
        <v>-3.9111111111111121E-5</v>
      </c>
      <c r="BC51" s="34">
        <f>$Z$28/'Fixed data'!$C$7</f>
        <v>-3.9111111111111121E-5</v>
      </c>
      <c r="BD51" s="34">
        <f>$Z$28/'Fixed data'!$C$7</f>
        <v>-3.9111111111111121E-5</v>
      </c>
    </row>
    <row r="52" spans="1:56" ht="16.5" hidden="1" customHeight="1" outlineLevel="1" x14ac:dyDescent="0.35">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-3.9111111111111121E-5</v>
      </c>
      <c r="AC52" s="34">
        <f>$AA$28/'Fixed data'!$C$7</f>
        <v>-3.9111111111111121E-5</v>
      </c>
      <c r="AD52" s="34">
        <f>$AA$28/'Fixed data'!$C$7</f>
        <v>-3.9111111111111121E-5</v>
      </c>
      <c r="AE52" s="34">
        <f>$AA$28/'Fixed data'!$C$7</f>
        <v>-3.9111111111111121E-5</v>
      </c>
      <c r="AF52" s="34">
        <f>$AA$28/'Fixed data'!$C$7</f>
        <v>-3.9111111111111121E-5</v>
      </c>
      <c r="AG52" s="34">
        <f>$AA$28/'Fixed data'!$C$7</f>
        <v>-3.9111111111111121E-5</v>
      </c>
      <c r="AH52" s="34">
        <f>$AA$28/'Fixed data'!$C$7</f>
        <v>-3.9111111111111121E-5</v>
      </c>
      <c r="AI52" s="34">
        <f>$AA$28/'Fixed data'!$C$7</f>
        <v>-3.9111111111111121E-5</v>
      </c>
      <c r="AJ52" s="34">
        <f>$AA$28/'Fixed data'!$C$7</f>
        <v>-3.9111111111111121E-5</v>
      </c>
      <c r="AK52" s="34">
        <f>$AA$28/'Fixed data'!$C$7</f>
        <v>-3.9111111111111121E-5</v>
      </c>
      <c r="AL52" s="34">
        <f>$AA$28/'Fixed data'!$C$7</f>
        <v>-3.9111111111111121E-5</v>
      </c>
      <c r="AM52" s="34">
        <f>$AA$28/'Fixed data'!$C$7</f>
        <v>-3.9111111111111121E-5</v>
      </c>
      <c r="AN52" s="34">
        <f>$AA$28/'Fixed data'!$C$7</f>
        <v>-3.9111111111111121E-5</v>
      </c>
      <c r="AO52" s="34">
        <f>$AA$28/'Fixed data'!$C$7</f>
        <v>-3.9111111111111121E-5</v>
      </c>
      <c r="AP52" s="34">
        <f>$AA$28/'Fixed data'!$C$7</f>
        <v>-3.9111111111111121E-5</v>
      </c>
      <c r="AQ52" s="34">
        <f>$AA$28/'Fixed data'!$C$7</f>
        <v>-3.9111111111111121E-5</v>
      </c>
      <c r="AR52" s="34">
        <f>$AA$28/'Fixed data'!$C$7</f>
        <v>-3.9111111111111121E-5</v>
      </c>
      <c r="AS52" s="34">
        <f>$AA$28/'Fixed data'!$C$7</f>
        <v>-3.9111111111111121E-5</v>
      </c>
      <c r="AT52" s="34">
        <f>$AA$28/'Fixed data'!$C$7</f>
        <v>-3.9111111111111121E-5</v>
      </c>
      <c r="AU52" s="34">
        <f>$AA$28/'Fixed data'!$C$7</f>
        <v>-3.9111111111111121E-5</v>
      </c>
      <c r="AV52" s="34">
        <f>$AA$28/'Fixed data'!$C$7</f>
        <v>-3.9111111111111121E-5</v>
      </c>
      <c r="AW52" s="34">
        <f>$AA$28/'Fixed data'!$C$7</f>
        <v>-3.9111111111111121E-5</v>
      </c>
      <c r="AX52" s="34">
        <f>$AA$28/'Fixed data'!$C$7</f>
        <v>-3.9111111111111121E-5</v>
      </c>
      <c r="AY52" s="34">
        <f>$AA$28/'Fixed data'!$C$7</f>
        <v>-3.9111111111111121E-5</v>
      </c>
      <c r="AZ52" s="34">
        <f>$AA$28/'Fixed data'!$C$7</f>
        <v>-3.9111111111111121E-5</v>
      </c>
      <c r="BA52" s="34">
        <f>$AA$28/'Fixed data'!$C$7</f>
        <v>-3.9111111111111121E-5</v>
      </c>
      <c r="BB52" s="34">
        <f>$AA$28/'Fixed data'!$C$7</f>
        <v>-3.9111111111111121E-5</v>
      </c>
      <c r="BC52" s="34">
        <f>$AA$28/'Fixed data'!$C$7</f>
        <v>-3.9111111111111121E-5</v>
      </c>
      <c r="BD52" s="34">
        <f>$AA$28/'Fixed data'!$C$7</f>
        <v>-3.9111111111111121E-5</v>
      </c>
    </row>
    <row r="53" spans="1:56" ht="16.5" hidden="1" customHeight="1" outlineLevel="1" x14ac:dyDescent="0.35">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-3.9111111111111121E-5</v>
      </c>
      <c r="AD53" s="34">
        <f>$AB$28/'Fixed data'!$C$7</f>
        <v>-3.9111111111111121E-5</v>
      </c>
      <c r="AE53" s="34">
        <f>$AB$28/'Fixed data'!$C$7</f>
        <v>-3.9111111111111121E-5</v>
      </c>
      <c r="AF53" s="34">
        <f>$AB$28/'Fixed data'!$C$7</f>
        <v>-3.9111111111111121E-5</v>
      </c>
      <c r="AG53" s="34">
        <f>$AB$28/'Fixed data'!$C$7</f>
        <v>-3.9111111111111121E-5</v>
      </c>
      <c r="AH53" s="34">
        <f>$AB$28/'Fixed data'!$C$7</f>
        <v>-3.9111111111111121E-5</v>
      </c>
      <c r="AI53" s="34">
        <f>$AB$28/'Fixed data'!$C$7</f>
        <v>-3.9111111111111121E-5</v>
      </c>
      <c r="AJ53" s="34">
        <f>$AB$28/'Fixed data'!$C$7</f>
        <v>-3.9111111111111121E-5</v>
      </c>
      <c r="AK53" s="34">
        <f>$AB$28/'Fixed data'!$C$7</f>
        <v>-3.9111111111111121E-5</v>
      </c>
      <c r="AL53" s="34">
        <f>$AB$28/'Fixed data'!$C$7</f>
        <v>-3.9111111111111121E-5</v>
      </c>
      <c r="AM53" s="34">
        <f>$AB$28/'Fixed data'!$C$7</f>
        <v>-3.9111111111111121E-5</v>
      </c>
      <c r="AN53" s="34">
        <f>$AB$28/'Fixed data'!$C$7</f>
        <v>-3.9111111111111121E-5</v>
      </c>
      <c r="AO53" s="34">
        <f>$AB$28/'Fixed data'!$C$7</f>
        <v>-3.9111111111111121E-5</v>
      </c>
      <c r="AP53" s="34">
        <f>$AB$28/'Fixed data'!$C$7</f>
        <v>-3.9111111111111121E-5</v>
      </c>
      <c r="AQ53" s="34">
        <f>$AB$28/'Fixed data'!$C$7</f>
        <v>-3.9111111111111121E-5</v>
      </c>
      <c r="AR53" s="34">
        <f>$AB$28/'Fixed data'!$C$7</f>
        <v>-3.9111111111111121E-5</v>
      </c>
      <c r="AS53" s="34">
        <f>$AB$28/'Fixed data'!$C$7</f>
        <v>-3.9111111111111121E-5</v>
      </c>
      <c r="AT53" s="34">
        <f>$AB$28/'Fixed data'!$C$7</f>
        <v>-3.9111111111111121E-5</v>
      </c>
      <c r="AU53" s="34">
        <f>$AB$28/'Fixed data'!$C$7</f>
        <v>-3.9111111111111121E-5</v>
      </c>
      <c r="AV53" s="34">
        <f>$AB$28/'Fixed data'!$C$7</f>
        <v>-3.9111111111111121E-5</v>
      </c>
      <c r="AW53" s="34">
        <f>$AB$28/'Fixed data'!$C$7</f>
        <v>-3.9111111111111121E-5</v>
      </c>
      <c r="AX53" s="34">
        <f>$AB$28/'Fixed data'!$C$7</f>
        <v>-3.9111111111111121E-5</v>
      </c>
      <c r="AY53" s="34">
        <f>$AB$28/'Fixed data'!$C$7</f>
        <v>-3.9111111111111121E-5</v>
      </c>
      <c r="AZ53" s="34">
        <f>$AB$28/'Fixed data'!$C$7</f>
        <v>-3.9111111111111121E-5</v>
      </c>
      <c r="BA53" s="34">
        <f>$AB$28/'Fixed data'!$C$7</f>
        <v>-3.9111111111111121E-5</v>
      </c>
      <c r="BB53" s="34">
        <f>$AB$28/'Fixed data'!$C$7</f>
        <v>-3.9111111111111121E-5</v>
      </c>
      <c r="BC53" s="34">
        <f>$AB$28/'Fixed data'!$C$7</f>
        <v>-3.9111111111111121E-5</v>
      </c>
      <c r="BD53" s="34">
        <f>$AB$28/'Fixed data'!$C$7</f>
        <v>-3.9111111111111121E-5</v>
      </c>
    </row>
    <row r="54" spans="1:56" ht="16.5" hidden="1" customHeight="1" outlineLevel="1" x14ac:dyDescent="0.35">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-3.9111111111111121E-5</v>
      </c>
      <c r="AE54" s="34">
        <f>$AC$28/'Fixed data'!$C$7</f>
        <v>-3.9111111111111121E-5</v>
      </c>
      <c r="AF54" s="34">
        <f>$AC$28/'Fixed data'!$C$7</f>
        <v>-3.9111111111111121E-5</v>
      </c>
      <c r="AG54" s="34">
        <f>$AC$28/'Fixed data'!$C$7</f>
        <v>-3.9111111111111121E-5</v>
      </c>
      <c r="AH54" s="34">
        <f>$AC$28/'Fixed data'!$C$7</f>
        <v>-3.9111111111111121E-5</v>
      </c>
      <c r="AI54" s="34">
        <f>$AC$28/'Fixed data'!$C$7</f>
        <v>-3.9111111111111121E-5</v>
      </c>
      <c r="AJ54" s="34">
        <f>$AC$28/'Fixed data'!$C$7</f>
        <v>-3.9111111111111121E-5</v>
      </c>
      <c r="AK54" s="34">
        <f>$AC$28/'Fixed data'!$C$7</f>
        <v>-3.9111111111111121E-5</v>
      </c>
      <c r="AL54" s="34">
        <f>$AC$28/'Fixed data'!$C$7</f>
        <v>-3.9111111111111121E-5</v>
      </c>
      <c r="AM54" s="34">
        <f>$AC$28/'Fixed data'!$C$7</f>
        <v>-3.9111111111111121E-5</v>
      </c>
      <c r="AN54" s="34">
        <f>$AC$28/'Fixed data'!$C$7</f>
        <v>-3.9111111111111121E-5</v>
      </c>
      <c r="AO54" s="34">
        <f>$AC$28/'Fixed data'!$C$7</f>
        <v>-3.9111111111111121E-5</v>
      </c>
      <c r="AP54" s="34">
        <f>$AC$28/'Fixed data'!$C$7</f>
        <v>-3.9111111111111121E-5</v>
      </c>
      <c r="AQ54" s="34">
        <f>$AC$28/'Fixed data'!$C$7</f>
        <v>-3.9111111111111121E-5</v>
      </c>
      <c r="AR54" s="34">
        <f>$AC$28/'Fixed data'!$C$7</f>
        <v>-3.9111111111111121E-5</v>
      </c>
      <c r="AS54" s="34">
        <f>$AC$28/'Fixed data'!$C$7</f>
        <v>-3.9111111111111121E-5</v>
      </c>
      <c r="AT54" s="34">
        <f>$AC$28/'Fixed data'!$C$7</f>
        <v>-3.9111111111111121E-5</v>
      </c>
      <c r="AU54" s="34">
        <f>$AC$28/'Fixed data'!$C$7</f>
        <v>-3.9111111111111121E-5</v>
      </c>
      <c r="AV54" s="34">
        <f>$AC$28/'Fixed data'!$C$7</f>
        <v>-3.9111111111111121E-5</v>
      </c>
      <c r="AW54" s="34">
        <f>$AC$28/'Fixed data'!$C$7</f>
        <v>-3.9111111111111121E-5</v>
      </c>
      <c r="AX54" s="34">
        <f>$AC$28/'Fixed data'!$C$7</f>
        <v>-3.9111111111111121E-5</v>
      </c>
      <c r="AY54" s="34">
        <f>$AC$28/'Fixed data'!$C$7</f>
        <v>-3.9111111111111121E-5</v>
      </c>
      <c r="AZ54" s="34">
        <f>$AC$28/'Fixed data'!$C$7</f>
        <v>-3.9111111111111121E-5</v>
      </c>
      <c r="BA54" s="34">
        <f>$AC$28/'Fixed data'!$C$7</f>
        <v>-3.9111111111111121E-5</v>
      </c>
      <c r="BB54" s="34">
        <f>$AC$28/'Fixed data'!$C$7</f>
        <v>-3.9111111111111121E-5</v>
      </c>
      <c r="BC54" s="34">
        <f>$AC$28/'Fixed data'!$C$7</f>
        <v>-3.9111111111111121E-5</v>
      </c>
      <c r="BD54" s="34">
        <f>$AC$28/'Fixed data'!$C$7</f>
        <v>-3.9111111111111121E-5</v>
      </c>
    </row>
    <row r="55" spans="1:56" ht="16.5" hidden="1" customHeight="1" outlineLevel="1" x14ac:dyDescent="0.35">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-3.9111111111111121E-5</v>
      </c>
      <c r="AF55" s="34">
        <f>$AD$28/'Fixed data'!$C$7</f>
        <v>-3.9111111111111121E-5</v>
      </c>
      <c r="AG55" s="34">
        <f>$AD$28/'Fixed data'!$C$7</f>
        <v>-3.9111111111111121E-5</v>
      </c>
      <c r="AH55" s="34">
        <f>$AD$28/'Fixed data'!$C$7</f>
        <v>-3.9111111111111121E-5</v>
      </c>
      <c r="AI55" s="34">
        <f>$AD$28/'Fixed data'!$C$7</f>
        <v>-3.9111111111111121E-5</v>
      </c>
      <c r="AJ55" s="34">
        <f>$AD$28/'Fixed data'!$C$7</f>
        <v>-3.9111111111111121E-5</v>
      </c>
      <c r="AK55" s="34">
        <f>$AD$28/'Fixed data'!$C$7</f>
        <v>-3.9111111111111121E-5</v>
      </c>
      <c r="AL55" s="34">
        <f>$AD$28/'Fixed data'!$C$7</f>
        <v>-3.9111111111111121E-5</v>
      </c>
      <c r="AM55" s="34">
        <f>$AD$28/'Fixed data'!$C$7</f>
        <v>-3.9111111111111121E-5</v>
      </c>
      <c r="AN55" s="34">
        <f>$AD$28/'Fixed data'!$C$7</f>
        <v>-3.9111111111111121E-5</v>
      </c>
      <c r="AO55" s="34">
        <f>$AD$28/'Fixed data'!$C$7</f>
        <v>-3.9111111111111121E-5</v>
      </c>
      <c r="AP55" s="34">
        <f>$AD$28/'Fixed data'!$C$7</f>
        <v>-3.9111111111111121E-5</v>
      </c>
      <c r="AQ55" s="34">
        <f>$AD$28/'Fixed data'!$C$7</f>
        <v>-3.9111111111111121E-5</v>
      </c>
      <c r="AR55" s="34">
        <f>$AD$28/'Fixed data'!$C$7</f>
        <v>-3.9111111111111121E-5</v>
      </c>
      <c r="AS55" s="34">
        <f>$AD$28/'Fixed data'!$C$7</f>
        <v>-3.9111111111111121E-5</v>
      </c>
      <c r="AT55" s="34">
        <f>$AD$28/'Fixed data'!$C$7</f>
        <v>-3.9111111111111121E-5</v>
      </c>
      <c r="AU55" s="34">
        <f>$AD$28/'Fixed data'!$C$7</f>
        <v>-3.9111111111111121E-5</v>
      </c>
      <c r="AV55" s="34">
        <f>$AD$28/'Fixed data'!$C$7</f>
        <v>-3.9111111111111121E-5</v>
      </c>
      <c r="AW55" s="34">
        <f>$AD$28/'Fixed data'!$C$7</f>
        <v>-3.9111111111111121E-5</v>
      </c>
      <c r="AX55" s="34">
        <f>$AD$28/'Fixed data'!$C$7</f>
        <v>-3.9111111111111121E-5</v>
      </c>
      <c r="AY55" s="34">
        <f>$AD$28/'Fixed data'!$C$7</f>
        <v>-3.9111111111111121E-5</v>
      </c>
      <c r="AZ55" s="34">
        <f>$AD$28/'Fixed data'!$C$7</f>
        <v>-3.9111111111111121E-5</v>
      </c>
      <c r="BA55" s="34">
        <f>$AD$28/'Fixed data'!$C$7</f>
        <v>-3.9111111111111121E-5</v>
      </c>
      <c r="BB55" s="34">
        <f>$AD$28/'Fixed data'!$C$7</f>
        <v>-3.9111111111111121E-5</v>
      </c>
      <c r="BC55" s="34">
        <f>$AD$28/'Fixed data'!$C$7</f>
        <v>-3.9111111111111121E-5</v>
      </c>
      <c r="BD55" s="34">
        <f>$AD$28/'Fixed data'!$C$7</f>
        <v>-3.9111111111111121E-5</v>
      </c>
    </row>
    <row r="56" spans="1:56" ht="16.5" hidden="1" customHeight="1" outlineLevel="1" x14ac:dyDescent="0.35">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-3.9111111111111121E-5</v>
      </c>
      <c r="AG56" s="34">
        <f>$AE$28/'Fixed data'!$C$7</f>
        <v>-3.9111111111111121E-5</v>
      </c>
      <c r="AH56" s="34">
        <f>$AE$28/'Fixed data'!$C$7</f>
        <v>-3.9111111111111121E-5</v>
      </c>
      <c r="AI56" s="34">
        <f>$AE$28/'Fixed data'!$C$7</f>
        <v>-3.9111111111111121E-5</v>
      </c>
      <c r="AJ56" s="34">
        <f>$AE$28/'Fixed data'!$C$7</f>
        <v>-3.9111111111111121E-5</v>
      </c>
      <c r="AK56" s="34">
        <f>$AE$28/'Fixed data'!$C$7</f>
        <v>-3.9111111111111121E-5</v>
      </c>
      <c r="AL56" s="34">
        <f>$AE$28/'Fixed data'!$C$7</f>
        <v>-3.9111111111111121E-5</v>
      </c>
      <c r="AM56" s="34">
        <f>$AE$28/'Fixed data'!$C$7</f>
        <v>-3.9111111111111121E-5</v>
      </c>
      <c r="AN56" s="34">
        <f>$AE$28/'Fixed data'!$C$7</f>
        <v>-3.9111111111111121E-5</v>
      </c>
      <c r="AO56" s="34">
        <f>$AE$28/'Fixed data'!$C$7</f>
        <v>-3.9111111111111121E-5</v>
      </c>
      <c r="AP56" s="34">
        <f>$AE$28/'Fixed data'!$C$7</f>
        <v>-3.9111111111111121E-5</v>
      </c>
      <c r="AQ56" s="34">
        <f>$AE$28/'Fixed data'!$C$7</f>
        <v>-3.9111111111111121E-5</v>
      </c>
      <c r="AR56" s="34">
        <f>$AE$28/'Fixed data'!$C$7</f>
        <v>-3.9111111111111121E-5</v>
      </c>
      <c r="AS56" s="34">
        <f>$AE$28/'Fixed data'!$C$7</f>
        <v>-3.9111111111111121E-5</v>
      </c>
      <c r="AT56" s="34">
        <f>$AE$28/'Fixed data'!$C$7</f>
        <v>-3.9111111111111121E-5</v>
      </c>
      <c r="AU56" s="34">
        <f>$AE$28/'Fixed data'!$C$7</f>
        <v>-3.9111111111111121E-5</v>
      </c>
      <c r="AV56" s="34">
        <f>$AE$28/'Fixed data'!$C$7</f>
        <v>-3.9111111111111121E-5</v>
      </c>
      <c r="AW56" s="34">
        <f>$AE$28/'Fixed data'!$C$7</f>
        <v>-3.9111111111111121E-5</v>
      </c>
      <c r="AX56" s="34">
        <f>$AE$28/'Fixed data'!$C$7</f>
        <v>-3.9111111111111121E-5</v>
      </c>
      <c r="AY56" s="34">
        <f>$AE$28/'Fixed data'!$C$7</f>
        <v>-3.9111111111111121E-5</v>
      </c>
      <c r="AZ56" s="34">
        <f>$AE$28/'Fixed data'!$C$7</f>
        <v>-3.9111111111111121E-5</v>
      </c>
      <c r="BA56" s="34">
        <f>$AE$28/'Fixed data'!$C$7</f>
        <v>-3.9111111111111121E-5</v>
      </c>
      <c r="BB56" s="34">
        <f>$AE$28/'Fixed data'!$C$7</f>
        <v>-3.9111111111111121E-5</v>
      </c>
      <c r="BC56" s="34">
        <f>$AE$28/'Fixed data'!$C$7</f>
        <v>-3.9111111111111121E-5</v>
      </c>
      <c r="BD56" s="34">
        <f>$AE$28/'Fixed data'!$C$7</f>
        <v>-3.9111111111111121E-5</v>
      </c>
    </row>
    <row r="57" spans="1:56" ht="16.5" hidden="1" customHeight="1" outlineLevel="1" x14ac:dyDescent="0.35">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-3.9111111111111121E-5</v>
      </c>
      <c r="AH57" s="34">
        <f>$AF$28/'Fixed data'!$C$7</f>
        <v>-3.9111111111111121E-5</v>
      </c>
      <c r="AI57" s="34">
        <f>$AF$28/'Fixed data'!$C$7</f>
        <v>-3.9111111111111121E-5</v>
      </c>
      <c r="AJ57" s="34">
        <f>$AF$28/'Fixed data'!$C$7</f>
        <v>-3.9111111111111121E-5</v>
      </c>
      <c r="AK57" s="34">
        <f>$AF$28/'Fixed data'!$C$7</f>
        <v>-3.9111111111111121E-5</v>
      </c>
      <c r="AL57" s="34">
        <f>$AF$28/'Fixed data'!$C$7</f>
        <v>-3.9111111111111121E-5</v>
      </c>
      <c r="AM57" s="34">
        <f>$AF$28/'Fixed data'!$C$7</f>
        <v>-3.9111111111111121E-5</v>
      </c>
      <c r="AN57" s="34">
        <f>$AF$28/'Fixed data'!$C$7</f>
        <v>-3.9111111111111121E-5</v>
      </c>
      <c r="AO57" s="34">
        <f>$AF$28/'Fixed data'!$C$7</f>
        <v>-3.9111111111111121E-5</v>
      </c>
      <c r="AP57" s="34">
        <f>$AF$28/'Fixed data'!$C$7</f>
        <v>-3.9111111111111121E-5</v>
      </c>
      <c r="AQ57" s="34">
        <f>$AF$28/'Fixed data'!$C$7</f>
        <v>-3.9111111111111121E-5</v>
      </c>
      <c r="AR57" s="34">
        <f>$AF$28/'Fixed data'!$C$7</f>
        <v>-3.9111111111111121E-5</v>
      </c>
      <c r="AS57" s="34">
        <f>$AF$28/'Fixed data'!$C$7</f>
        <v>-3.9111111111111121E-5</v>
      </c>
      <c r="AT57" s="34">
        <f>$AF$28/'Fixed data'!$C$7</f>
        <v>-3.9111111111111121E-5</v>
      </c>
      <c r="AU57" s="34">
        <f>$AF$28/'Fixed data'!$C$7</f>
        <v>-3.9111111111111121E-5</v>
      </c>
      <c r="AV57" s="34">
        <f>$AF$28/'Fixed data'!$C$7</f>
        <v>-3.9111111111111121E-5</v>
      </c>
      <c r="AW57" s="34">
        <f>$AF$28/'Fixed data'!$C$7</f>
        <v>-3.9111111111111121E-5</v>
      </c>
      <c r="AX57" s="34">
        <f>$AF$28/'Fixed data'!$C$7</f>
        <v>-3.9111111111111121E-5</v>
      </c>
      <c r="AY57" s="34">
        <f>$AF$28/'Fixed data'!$C$7</f>
        <v>-3.9111111111111121E-5</v>
      </c>
      <c r="AZ57" s="34">
        <f>$AF$28/'Fixed data'!$C$7</f>
        <v>-3.9111111111111121E-5</v>
      </c>
      <c r="BA57" s="34">
        <f>$AF$28/'Fixed data'!$C$7</f>
        <v>-3.9111111111111121E-5</v>
      </c>
      <c r="BB57" s="34">
        <f>$AF$28/'Fixed data'!$C$7</f>
        <v>-3.9111111111111121E-5</v>
      </c>
      <c r="BC57" s="34">
        <f>$AF$28/'Fixed data'!$C$7</f>
        <v>-3.9111111111111121E-5</v>
      </c>
      <c r="BD57" s="34">
        <f>$AF$28/'Fixed data'!$C$7</f>
        <v>-3.9111111111111121E-5</v>
      </c>
    </row>
    <row r="58" spans="1:56" ht="16.5" hidden="1" customHeight="1" outlineLevel="1" x14ac:dyDescent="0.35">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-3.9111111111111121E-5</v>
      </c>
      <c r="AI58" s="34">
        <f>$AG$28/'Fixed data'!$C$7</f>
        <v>-3.9111111111111121E-5</v>
      </c>
      <c r="AJ58" s="34">
        <f>$AG$28/'Fixed data'!$C$7</f>
        <v>-3.9111111111111121E-5</v>
      </c>
      <c r="AK58" s="34">
        <f>$AG$28/'Fixed data'!$C$7</f>
        <v>-3.9111111111111121E-5</v>
      </c>
      <c r="AL58" s="34">
        <f>$AG$28/'Fixed data'!$C$7</f>
        <v>-3.9111111111111121E-5</v>
      </c>
      <c r="AM58" s="34">
        <f>$AG$28/'Fixed data'!$C$7</f>
        <v>-3.9111111111111121E-5</v>
      </c>
      <c r="AN58" s="34">
        <f>$AG$28/'Fixed data'!$C$7</f>
        <v>-3.9111111111111121E-5</v>
      </c>
      <c r="AO58" s="34">
        <f>$AG$28/'Fixed data'!$C$7</f>
        <v>-3.9111111111111121E-5</v>
      </c>
      <c r="AP58" s="34">
        <f>$AG$28/'Fixed data'!$C$7</f>
        <v>-3.9111111111111121E-5</v>
      </c>
      <c r="AQ58" s="34">
        <f>$AG$28/'Fixed data'!$C$7</f>
        <v>-3.9111111111111121E-5</v>
      </c>
      <c r="AR58" s="34">
        <f>$AG$28/'Fixed data'!$C$7</f>
        <v>-3.9111111111111121E-5</v>
      </c>
      <c r="AS58" s="34">
        <f>$AG$28/'Fixed data'!$C$7</f>
        <v>-3.9111111111111121E-5</v>
      </c>
      <c r="AT58" s="34">
        <f>$AG$28/'Fixed data'!$C$7</f>
        <v>-3.9111111111111121E-5</v>
      </c>
      <c r="AU58" s="34">
        <f>$AG$28/'Fixed data'!$C$7</f>
        <v>-3.9111111111111121E-5</v>
      </c>
      <c r="AV58" s="34">
        <f>$AG$28/'Fixed data'!$C$7</f>
        <v>-3.9111111111111121E-5</v>
      </c>
      <c r="AW58" s="34">
        <f>$AG$28/'Fixed data'!$C$7</f>
        <v>-3.9111111111111121E-5</v>
      </c>
      <c r="AX58" s="34">
        <f>$AG$28/'Fixed data'!$C$7</f>
        <v>-3.9111111111111121E-5</v>
      </c>
      <c r="AY58" s="34">
        <f>$AG$28/'Fixed data'!$C$7</f>
        <v>-3.9111111111111121E-5</v>
      </c>
      <c r="AZ58" s="34">
        <f>$AG$28/'Fixed data'!$C$7</f>
        <v>-3.9111111111111121E-5</v>
      </c>
      <c r="BA58" s="34">
        <f>$AG$28/'Fixed data'!$C$7</f>
        <v>-3.9111111111111121E-5</v>
      </c>
      <c r="BB58" s="34">
        <f>$AG$28/'Fixed data'!$C$7</f>
        <v>-3.9111111111111121E-5</v>
      </c>
      <c r="BC58" s="34">
        <f>$AG$28/'Fixed data'!$C$7</f>
        <v>-3.9111111111111121E-5</v>
      </c>
      <c r="BD58" s="34">
        <f>$AG$28/'Fixed data'!$C$7</f>
        <v>-3.9111111111111121E-5</v>
      </c>
    </row>
    <row r="59" spans="1:56" ht="16.5" hidden="1" customHeight="1" outlineLevel="1" x14ac:dyDescent="0.35">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-3.9111111111111121E-5</v>
      </c>
      <c r="AJ59" s="34">
        <f>$AH$28/'Fixed data'!$C$7</f>
        <v>-3.9111111111111121E-5</v>
      </c>
      <c r="AK59" s="34">
        <f>$AH$28/'Fixed data'!$C$7</f>
        <v>-3.9111111111111121E-5</v>
      </c>
      <c r="AL59" s="34">
        <f>$AH$28/'Fixed data'!$C$7</f>
        <v>-3.9111111111111121E-5</v>
      </c>
      <c r="AM59" s="34">
        <f>$AH$28/'Fixed data'!$C$7</f>
        <v>-3.9111111111111121E-5</v>
      </c>
      <c r="AN59" s="34">
        <f>$AH$28/'Fixed data'!$C$7</f>
        <v>-3.9111111111111121E-5</v>
      </c>
      <c r="AO59" s="34">
        <f>$AH$28/'Fixed data'!$C$7</f>
        <v>-3.9111111111111121E-5</v>
      </c>
      <c r="AP59" s="34">
        <f>$AH$28/'Fixed data'!$C$7</f>
        <v>-3.9111111111111121E-5</v>
      </c>
      <c r="AQ59" s="34">
        <f>$AH$28/'Fixed data'!$C$7</f>
        <v>-3.9111111111111121E-5</v>
      </c>
      <c r="AR59" s="34">
        <f>$AH$28/'Fixed data'!$C$7</f>
        <v>-3.9111111111111121E-5</v>
      </c>
      <c r="AS59" s="34">
        <f>$AH$28/'Fixed data'!$C$7</f>
        <v>-3.9111111111111121E-5</v>
      </c>
      <c r="AT59" s="34">
        <f>$AH$28/'Fixed data'!$C$7</f>
        <v>-3.9111111111111121E-5</v>
      </c>
      <c r="AU59" s="34">
        <f>$AH$28/'Fixed data'!$C$7</f>
        <v>-3.9111111111111121E-5</v>
      </c>
      <c r="AV59" s="34">
        <f>$AH$28/'Fixed data'!$C$7</f>
        <v>-3.9111111111111121E-5</v>
      </c>
      <c r="AW59" s="34">
        <f>$AH$28/'Fixed data'!$C$7</f>
        <v>-3.9111111111111121E-5</v>
      </c>
      <c r="AX59" s="34">
        <f>$AH$28/'Fixed data'!$C$7</f>
        <v>-3.9111111111111121E-5</v>
      </c>
      <c r="AY59" s="34">
        <f>$AH$28/'Fixed data'!$C$7</f>
        <v>-3.9111111111111121E-5</v>
      </c>
      <c r="AZ59" s="34">
        <f>$AH$28/'Fixed data'!$C$7</f>
        <v>-3.9111111111111121E-5</v>
      </c>
      <c r="BA59" s="34">
        <f>$AH$28/'Fixed data'!$C$7</f>
        <v>-3.9111111111111121E-5</v>
      </c>
      <c r="BB59" s="34">
        <f>$AH$28/'Fixed data'!$C$7</f>
        <v>-3.9111111111111121E-5</v>
      </c>
      <c r="BC59" s="34">
        <f>$AH$28/'Fixed data'!$C$7</f>
        <v>-3.9111111111111121E-5</v>
      </c>
      <c r="BD59" s="34">
        <f>$AH$28/'Fixed data'!$C$7</f>
        <v>-3.9111111111111121E-5</v>
      </c>
    </row>
    <row r="60" spans="1:56" ht="16.5" collapsed="1" x14ac:dyDescent="0.35">
      <c r="A60" s="116"/>
      <c r="B60" s="9" t="s">
        <v>7</v>
      </c>
      <c r="C60" s="9" t="s">
        <v>61</v>
      </c>
      <c r="D60" s="9" t="s">
        <v>40</v>
      </c>
      <c r="E60" s="34">
        <f>SUM(E30:E59)</f>
        <v>0</v>
      </c>
      <c r="F60" s="34">
        <f t="shared" ref="F60:BD60" si="5">SUM(F30:F59)</f>
        <v>-8.5013017015871783E-3</v>
      </c>
      <c r="G60" s="34">
        <f t="shared" si="5"/>
        <v>-8.5404729053118501E-3</v>
      </c>
      <c r="H60" s="34">
        <f t="shared" si="5"/>
        <v>-8.5797167101341228E-3</v>
      </c>
      <c r="I60" s="34">
        <f t="shared" si="5"/>
        <v>-8.6188818180952705E-3</v>
      </c>
      <c r="J60" s="34">
        <f t="shared" si="5"/>
        <v>-8.6579895612874016E-3</v>
      </c>
      <c r="K60" s="34">
        <f t="shared" si="5"/>
        <v>-8.6970603156571024E-3</v>
      </c>
      <c r="L60" s="34">
        <f t="shared" si="5"/>
        <v>-8.7360971257557114E-3</v>
      </c>
      <c r="M60" s="34">
        <f t="shared" si="5"/>
        <v>-8.7750706225407423E-3</v>
      </c>
      <c r="N60" s="34">
        <f t="shared" si="5"/>
        <v>-8.8141817336518536E-3</v>
      </c>
      <c r="O60" s="34">
        <f t="shared" si="5"/>
        <v>-8.8532928447629649E-3</v>
      </c>
      <c r="P60" s="34">
        <f t="shared" si="5"/>
        <v>-8.8924039558740762E-3</v>
      </c>
      <c r="Q60" s="34">
        <f t="shared" si="5"/>
        <v>-8.9315150669851875E-3</v>
      </c>
      <c r="R60" s="34">
        <f t="shared" si="5"/>
        <v>-8.9706261780962988E-3</v>
      </c>
      <c r="S60" s="34">
        <f t="shared" si="5"/>
        <v>-9.0097372892074101E-3</v>
      </c>
      <c r="T60" s="34">
        <f t="shared" si="5"/>
        <v>-9.0488484003185213E-3</v>
      </c>
      <c r="U60" s="34">
        <f t="shared" si="5"/>
        <v>-9.0879595114296326E-3</v>
      </c>
      <c r="V60" s="34">
        <f t="shared" si="5"/>
        <v>-9.1270706225407439E-3</v>
      </c>
      <c r="W60" s="34">
        <f t="shared" si="5"/>
        <v>-9.1661817336518552E-3</v>
      </c>
      <c r="X60" s="34">
        <f t="shared" si="5"/>
        <v>-9.2052928447629665E-3</v>
      </c>
      <c r="Y60" s="34">
        <f t="shared" si="5"/>
        <v>-9.2444039558740778E-3</v>
      </c>
      <c r="Z60" s="34">
        <f t="shared" si="5"/>
        <v>-9.2835150669851891E-3</v>
      </c>
      <c r="AA60" s="34">
        <f t="shared" si="5"/>
        <v>-9.3226261780963004E-3</v>
      </c>
      <c r="AB60" s="34">
        <f t="shared" si="5"/>
        <v>-9.3617372892074117E-3</v>
      </c>
      <c r="AC60" s="34">
        <f t="shared" si="5"/>
        <v>-9.400848400318523E-3</v>
      </c>
      <c r="AD60" s="34">
        <f t="shared" si="5"/>
        <v>-9.4399595114296343E-3</v>
      </c>
      <c r="AE60" s="34">
        <f t="shared" si="5"/>
        <v>-9.4790706225407455E-3</v>
      </c>
      <c r="AF60" s="34">
        <f t="shared" si="5"/>
        <v>-9.5181817336518568E-3</v>
      </c>
      <c r="AG60" s="34">
        <f t="shared" si="5"/>
        <v>-9.5572928447629681E-3</v>
      </c>
      <c r="AH60" s="34">
        <f t="shared" si="5"/>
        <v>-9.5964039558740794E-3</v>
      </c>
      <c r="AI60" s="34">
        <f t="shared" si="5"/>
        <v>-9.6355150669851907E-3</v>
      </c>
      <c r="AJ60" s="34">
        <f t="shared" si="5"/>
        <v>-9.6355150669851907E-3</v>
      </c>
      <c r="AK60" s="34">
        <f t="shared" si="5"/>
        <v>-9.6355150669851907E-3</v>
      </c>
      <c r="AL60" s="34">
        <f t="shared" si="5"/>
        <v>-9.6355150669851907E-3</v>
      </c>
      <c r="AM60" s="34">
        <f t="shared" si="5"/>
        <v>-9.6355150669851907E-3</v>
      </c>
      <c r="AN60" s="34">
        <f t="shared" si="5"/>
        <v>-9.6355150669851907E-3</v>
      </c>
      <c r="AO60" s="34">
        <f t="shared" si="5"/>
        <v>-9.6355150669851907E-3</v>
      </c>
      <c r="AP60" s="34">
        <f t="shared" si="5"/>
        <v>-9.6355150669851907E-3</v>
      </c>
      <c r="AQ60" s="34">
        <f t="shared" si="5"/>
        <v>-9.6355150669851907E-3</v>
      </c>
      <c r="AR60" s="34">
        <f t="shared" si="5"/>
        <v>-9.6355150669851907E-3</v>
      </c>
      <c r="AS60" s="34">
        <f t="shared" si="5"/>
        <v>-9.6355150669851907E-3</v>
      </c>
      <c r="AT60" s="34">
        <f t="shared" si="5"/>
        <v>-9.6355150669851907E-3</v>
      </c>
      <c r="AU60" s="34">
        <f t="shared" si="5"/>
        <v>-9.6355150669851907E-3</v>
      </c>
      <c r="AV60" s="34">
        <f t="shared" si="5"/>
        <v>-9.6355150669851907E-3</v>
      </c>
      <c r="AW60" s="34">
        <f t="shared" si="5"/>
        <v>-9.6355150669851907E-3</v>
      </c>
      <c r="AX60" s="34">
        <f t="shared" si="5"/>
        <v>-9.6355150669851907E-3</v>
      </c>
      <c r="AY60" s="34">
        <f t="shared" si="5"/>
        <v>-1.1342133653980085E-3</v>
      </c>
      <c r="AZ60" s="34">
        <f t="shared" si="5"/>
        <v>-1.0950421616733367E-3</v>
      </c>
      <c r="BA60" s="34">
        <f t="shared" si="5"/>
        <v>-1.0557983568510649E-3</v>
      </c>
      <c r="BB60" s="34">
        <f t="shared" si="5"/>
        <v>-1.016633248889917E-3</v>
      </c>
      <c r="BC60" s="34">
        <f t="shared" si="5"/>
        <v>-9.775255056977863E-4</v>
      </c>
      <c r="BD60" s="34">
        <f t="shared" si="5"/>
        <v>-9.3845475132808517E-4</v>
      </c>
    </row>
    <row r="61" spans="1:56" ht="17.25" hidden="1" customHeight="1" outlineLevel="1" x14ac:dyDescent="0.35">
      <c r="A61" s="116"/>
      <c r="B61" s="9" t="s">
        <v>35</v>
      </c>
      <c r="C61" s="9" t="s">
        <v>62</v>
      </c>
      <c r="D61" s="9" t="s">
        <v>40</v>
      </c>
      <c r="E61" s="34">
        <v>0</v>
      </c>
      <c r="F61" s="34">
        <f>E62</f>
        <v>-0.382558576571423</v>
      </c>
      <c r="G61" s="34">
        <f t="shared" ref="G61:BD61" si="6">F62</f>
        <v>-0.37581997903744607</v>
      </c>
      <c r="H61" s="34">
        <f t="shared" si="6"/>
        <v>-0.36904547734913645</v>
      </c>
      <c r="I61" s="34">
        <f t="shared" si="6"/>
        <v>-0.36222819049725397</v>
      </c>
      <c r="J61" s="34">
        <f t="shared" si="6"/>
        <v>-0.35536915712280459</v>
      </c>
      <c r="K61" s="34">
        <f t="shared" si="6"/>
        <v>-0.34846935150815372</v>
      </c>
      <c r="L61" s="34">
        <f t="shared" si="6"/>
        <v>-0.34152894764693403</v>
      </c>
      <c r="M61" s="34">
        <f t="shared" si="6"/>
        <v>-0.33454665787650473</v>
      </c>
      <c r="N61" s="34">
        <f t="shared" si="6"/>
        <v>-0.32753158725396397</v>
      </c>
      <c r="O61" s="34">
        <f t="shared" si="6"/>
        <v>-0.32047740552031212</v>
      </c>
      <c r="P61" s="34">
        <f t="shared" si="6"/>
        <v>-0.31338411267554916</v>
      </c>
      <c r="Q61" s="34">
        <f t="shared" si="6"/>
        <v>-0.30625170871967511</v>
      </c>
      <c r="R61" s="34">
        <f t="shared" si="6"/>
        <v>-0.2990801936526899</v>
      </c>
      <c r="S61" s="34">
        <f t="shared" si="6"/>
        <v>-0.29186956747459358</v>
      </c>
      <c r="T61" s="34">
        <f t="shared" si="6"/>
        <v>-0.28461983018538617</v>
      </c>
      <c r="U61" s="34">
        <f t="shared" si="6"/>
        <v>-0.27733098178506765</v>
      </c>
      <c r="V61" s="34">
        <f t="shared" si="6"/>
        <v>-0.27000302227363804</v>
      </c>
      <c r="W61" s="34">
        <f t="shared" si="6"/>
        <v>-0.26263595165109732</v>
      </c>
      <c r="X61" s="34">
        <f t="shared" si="6"/>
        <v>-0.25522976991744545</v>
      </c>
      <c r="Y61" s="34">
        <f t="shared" si="6"/>
        <v>-0.24778447707268247</v>
      </c>
      <c r="Z61" s="34">
        <f t="shared" si="6"/>
        <v>-0.2403000731168084</v>
      </c>
      <c r="AA61" s="34">
        <f t="shared" si="6"/>
        <v>-0.23277655804982322</v>
      </c>
      <c r="AB61" s="34">
        <f t="shared" si="6"/>
        <v>-0.22521393187172692</v>
      </c>
      <c r="AC61" s="34">
        <f t="shared" si="6"/>
        <v>-0.21761219458251951</v>
      </c>
      <c r="AD61" s="34">
        <f t="shared" si="6"/>
        <v>-0.20997134618220098</v>
      </c>
      <c r="AE61" s="34">
        <f t="shared" si="6"/>
        <v>-0.20229138667077134</v>
      </c>
      <c r="AF61" s="34">
        <f t="shared" si="6"/>
        <v>-0.19457231604823061</v>
      </c>
      <c r="AG61" s="34">
        <f t="shared" si="6"/>
        <v>-0.18681413431457874</v>
      </c>
      <c r="AH61" s="34">
        <f t="shared" si="6"/>
        <v>-0.17901684146981578</v>
      </c>
      <c r="AI61" s="34">
        <f t="shared" si="6"/>
        <v>-0.17118043751394171</v>
      </c>
      <c r="AJ61" s="34">
        <f t="shared" si="6"/>
        <v>-0.16330492244695652</v>
      </c>
      <c r="AK61" s="34">
        <f t="shared" si="6"/>
        <v>-0.15542940737997132</v>
      </c>
      <c r="AL61" s="34">
        <f t="shared" si="6"/>
        <v>-0.14755389231298613</v>
      </c>
      <c r="AM61" s="34">
        <f t="shared" si="6"/>
        <v>-0.13967837724600093</v>
      </c>
      <c r="AN61" s="34">
        <f t="shared" si="6"/>
        <v>-0.13180286217901574</v>
      </c>
      <c r="AO61" s="34">
        <f t="shared" si="6"/>
        <v>-0.12392734711203054</v>
      </c>
      <c r="AP61" s="34">
        <f t="shared" si="6"/>
        <v>-0.11605183204504535</v>
      </c>
      <c r="AQ61" s="34">
        <f t="shared" si="6"/>
        <v>-0.10817631697806016</v>
      </c>
      <c r="AR61" s="34">
        <f t="shared" si="6"/>
        <v>-0.10030080191107496</v>
      </c>
      <c r="AS61" s="34">
        <f t="shared" si="6"/>
        <v>-9.2425286844089766E-2</v>
      </c>
      <c r="AT61" s="34">
        <f t="shared" si="6"/>
        <v>-8.4549771777104571E-2</v>
      </c>
      <c r="AU61" s="34">
        <f t="shared" si="6"/>
        <v>-7.6674256710119376E-2</v>
      </c>
      <c r="AV61" s="34">
        <f t="shared" si="6"/>
        <v>-6.8798741643134181E-2</v>
      </c>
      <c r="AW61" s="34">
        <f t="shared" si="6"/>
        <v>-6.0923226576148994E-2</v>
      </c>
      <c r="AX61" s="34">
        <f t="shared" si="6"/>
        <v>-5.3047711509163806E-2</v>
      </c>
      <c r="AY61" s="34">
        <f t="shared" si="6"/>
        <v>-4.3412196442178613E-2</v>
      </c>
      <c r="AZ61" s="34">
        <f t="shared" si="6"/>
        <v>-4.2277983076780608E-2</v>
      </c>
      <c r="BA61" s="34">
        <f t="shared" si="6"/>
        <v>-4.1182940915107269E-2</v>
      </c>
      <c r="BB61" s="34">
        <f t="shared" si="6"/>
        <v>-4.0127142558256203E-2</v>
      </c>
      <c r="BC61" s="34">
        <f t="shared" si="6"/>
        <v>-3.9110509309366284E-2</v>
      </c>
      <c r="BD61" s="34">
        <f t="shared" si="6"/>
        <v>-3.8132983803668495E-2</v>
      </c>
    </row>
    <row r="62" spans="1:56" ht="16.5" hidden="1" customHeight="1" outlineLevel="1" x14ac:dyDescent="0.3">
      <c r="A62" s="116"/>
      <c r="B62" s="9" t="s">
        <v>34</v>
      </c>
      <c r="C62" s="9" t="s">
        <v>69</v>
      </c>
      <c r="D62" s="9" t="s">
        <v>40</v>
      </c>
      <c r="E62" s="34">
        <f t="shared" ref="E62:BD62" si="7">E28-E60+E61</f>
        <v>-0.382558576571423</v>
      </c>
      <c r="F62" s="34">
        <f t="shared" si="7"/>
        <v>-0.37581997903744607</v>
      </c>
      <c r="G62" s="34">
        <f t="shared" si="7"/>
        <v>-0.36904547734913645</v>
      </c>
      <c r="H62" s="34">
        <f t="shared" si="7"/>
        <v>-0.36222819049725397</v>
      </c>
      <c r="I62" s="34">
        <f t="shared" si="7"/>
        <v>-0.35536915712280459</v>
      </c>
      <c r="J62" s="34">
        <f t="shared" si="7"/>
        <v>-0.34846935150815372</v>
      </c>
      <c r="K62" s="34">
        <f t="shared" si="7"/>
        <v>-0.34152894764693403</v>
      </c>
      <c r="L62" s="34">
        <f t="shared" si="7"/>
        <v>-0.33454665787650473</v>
      </c>
      <c r="M62" s="34">
        <f t="shared" si="7"/>
        <v>-0.32753158725396397</v>
      </c>
      <c r="N62" s="34">
        <f t="shared" si="7"/>
        <v>-0.32047740552031212</v>
      </c>
      <c r="O62" s="34">
        <f t="shared" si="7"/>
        <v>-0.31338411267554916</v>
      </c>
      <c r="P62" s="34">
        <f t="shared" si="7"/>
        <v>-0.30625170871967511</v>
      </c>
      <c r="Q62" s="34">
        <f t="shared" si="7"/>
        <v>-0.2990801936526899</v>
      </c>
      <c r="R62" s="34">
        <f t="shared" si="7"/>
        <v>-0.29186956747459358</v>
      </c>
      <c r="S62" s="34">
        <f t="shared" si="7"/>
        <v>-0.28461983018538617</v>
      </c>
      <c r="T62" s="34">
        <f t="shared" si="7"/>
        <v>-0.27733098178506765</v>
      </c>
      <c r="U62" s="34">
        <f t="shared" si="7"/>
        <v>-0.27000302227363804</v>
      </c>
      <c r="V62" s="34">
        <f t="shared" si="7"/>
        <v>-0.26263595165109732</v>
      </c>
      <c r="W62" s="34">
        <f t="shared" si="7"/>
        <v>-0.25522976991744545</v>
      </c>
      <c r="X62" s="34">
        <f t="shared" si="7"/>
        <v>-0.24778447707268247</v>
      </c>
      <c r="Y62" s="34">
        <f t="shared" si="7"/>
        <v>-0.2403000731168084</v>
      </c>
      <c r="Z62" s="34">
        <f t="shared" si="7"/>
        <v>-0.23277655804982322</v>
      </c>
      <c r="AA62" s="34">
        <f t="shared" si="7"/>
        <v>-0.22521393187172692</v>
      </c>
      <c r="AB62" s="34">
        <f t="shared" si="7"/>
        <v>-0.21761219458251951</v>
      </c>
      <c r="AC62" s="34">
        <f t="shared" si="7"/>
        <v>-0.20997134618220098</v>
      </c>
      <c r="AD62" s="34">
        <f t="shared" si="7"/>
        <v>-0.20229138667077134</v>
      </c>
      <c r="AE62" s="34">
        <f t="shared" si="7"/>
        <v>-0.19457231604823061</v>
      </c>
      <c r="AF62" s="34">
        <f t="shared" si="7"/>
        <v>-0.18681413431457874</v>
      </c>
      <c r="AG62" s="34">
        <f t="shared" si="7"/>
        <v>-0.17901684146981578</v>
      </c>
      <c r="AH62" s="34">
        <f t="shared" si="7"/>
        <v>-0.17118043751394171</v>
      </c>
      <c r="AI62" s="34">
        <f t="shared" si="7"/>
        <v>-0.16330492244695652</v>
      </c>
      <c r="AJ62" s="34">
        <f t="shared" si="7"/>
        <v>-0.15542940737997132</v>
      </c>
      <c r="AK62" s="34">
        <f t="shared" si="7"/>
        <v>-0.14755389231298613</v>
      </c>
      <c r="AL62" s="34">
        <f t="shared" si="7"/>
        <v>-0.13967837724600093</v>
      </c>
      <c r="AM62" s="34">
        <f t="shared" si="7"/>
        <v>-0.13180286217901574</v>
      </c>
      <c r="AN62" s="34">
        <f t="shared" si="7"/>
        <v>-0.12392734711203054</v>
      </c>
      <c r="AO62" s="34">
        <f t="shared" si="7"/>
        <v>-0.11605183204504535</v>
      </c>
      <c r="AP62" s="34">
        <f t="shared" si="7"/>
        <v>-0.10817631697806016</v>
      </c>
      <c r="AQ62" s="34">
        <f t="shared" si="7"/>
        <v>-0.10030080191107496</v>
      </c>
      <c r="AR62" s="34">
        <f t="shared" si="7"/>
        <v>-9.2425286844089766E-2</v>
      </c>
      <c r="AS62" s="34">
        <f t="shared" si="7"/>
        <v>-8.4549771777104571E-2</v>
      </c>
      <c r="AT62" s="34">
        <f t="shared" si="7"/>
        <v>-7.6674256710119376E-2</v>
      </c>
      <c r="AU62" s="34">
        <f t="shared" si="7"/>
        <v>-6.8798741643134181E-2</v>
      </c>
      <c r="AV62" s="34">
        <f t="shared" si="7"/>
        <v>-6.0923226576148994E-2</v>
      </c>
      <c r="AW62" s="34">
        <f t="shared" si="7"/>
        <v>-5.3047711509163806E-2</v>
      </c>
      <c r="AX62" s="34">
        <f t="shared" si="7"/>
        <v>-4.3412196442178613E-2</v>
      </c>
      <c r="AY62" s="34">
        <f t="shared" si="7"/>
        <v>-4.2277983076780608E-2</v>
      </c>
      <c r="AZ62" s="34">
        <f t="shared" si="7"/>
        <v>-4.1182940915107269E-2</v>
      </c>
      <c r="BA62" s="34">
        <f t="shared" si="7"/>
        <v>-4.0127142558256203E-2</v>
      </c>
      <c r="BB62" s="34">
        <f t="shared" si="7"/>
        <v>-3.9110509309366284E-2</v>
      </c>
      <c r="BC62" s="34">
        <f t="shared" si="7"/>
        <v>-3.8132983803668495E-2</v>
      </c>
      <c r="BD62" s="34">
        <f t="shared" si="7"/>
        <v>-3.7194529052340407E-2</v>
      </c>
    </row>
    <row r="63" spans="1:56" ht="16.5" collapsed="1" x14ac:dyDescent="0.3">
      <c r="A63" s="116"/>
      <c r="B63" s="9" t="s">
        <v>8</v>
      </c>
      <c r="C63" s="11" t="s">
        <v>68</v>
      </c>
      <c r="D63" s="9" t="s">
        <v>40</v>
      </c>
      <c r="E63" s="34">
        <f>AVERAGE(E61:E62)*'Fixed data'!$C$3</f>
        <v>-9.2387896241998661E-3</v>
      </c>
      <c r="F63" s="34">
        <f>AVERAGE(F61:F62)*'Fixed data'!$C$3</f>
        <v>-1.8314842117954189E-2</v>
      </c>
      <c r="G63" s="34">
        <f>AVERAGE(G61:G62)*'Fixed data'!$C$3</f>
        <v>-1.7988500771735968E-2</v>
      </c>
      <c r="H63" s="34">
        <f>AVERAGE(H61:H62)*'Fixed data'!$C$3</f>
        <v>-1.766025907849033E-2</v>
      </c>
      <c r="I63" s="34">
        <f>AVERAGE(I61:I62)*'Fixed data'!$C$3</f>
        <v>-1.7329975945024414E-2</v>
      </c>
      <c r="J63" s="34">
        <f>AVERAGE(J61:J62)*'Fixed data'!$C$3</f>
        <v>-1.6997699983437645E-2</v>
      </c>
      <c r="K63" s="34">
        <f>AVERAGE(K61:K62)*'Fixed data'!$C$3</f>
        <v>-1.6663458924595368E-2</v>
      </c>
      <c r="L63" s="34">
        <f>AVERAGE(L61:L62)*'Fixed data'!$C$3</f>
        <v>-1.6327225873391044E-2</v>
      </c>
      <c r="M63" s="34">
        <f>AVERAGE(M61:M62)*'Fixed data'!$C$3</f>
        <v>-1.5989189619900823E-2</v>
      </c>
      <c r="N63" s="34">
        <f>AVERAGE(N61:N62)*'Fixed data'!$C$3</f>
        <v>-1.5649417175498767E-2</v>
      </c>
      <c r="O63" s="34">
        <f>AVERAGE(O61:O62)*'Fixed data'!$C$3</f>
        <v>-1.5307755664430052E-2</v>
      </c>
      <c r="P63" s="34">
        <f>AVERAGE(P61:P62)*'Fixed data'!$C$3</f>
        <v>-1.4964205086694665E-2</v>
      </c>
      <c r="Q63" s="34">
        <f>AVERAGE(Q61:Q62)*'Fixed data'!$C$3</f>
        <v>-1.4618765442292616E-2</v>
      </c>
      <c r="R63" s="34">
        <f>AVERAGE(R61:R62)*'Fixed data'!$C$3</f>
        <v>-1.4271436731223898E-2</v>
      </c>
      <c r="S63" s="34">
        <f>AVERAGE(S61:S62)*'Fixed data'!$C$3</f>
        <v>-1.3922218953488512E-2</v>
      </c>
      <c r="T63" s="34">
        <f>AVERAGE(T61:T62)*'Fixed data'!$C$3</f>
        <v>-1.357111210908646E-2</v>
      </c>
      <c r="U63" s="34">
        <f>AVERAGE(U61:U62)*'Fixed data'!$C$3</f>
        <v>-1.3218116198017743E-2</v>
      </c>
      <c r="V63" s="34">
        <f>AVERAGE(V61:V62)*'Fixed data'!$C$3</f>
        <v>-1.2863231220282359E-2</v>
      </c>
      <c r="W63" s="34">
        <f>AVERAGE(W61:W62)*'Fixed data'!$C$3</f>
        <v>-1.2506457175880307E-2</v>
      </c>
      <c r="X63" s="34">
        <f>AVERAGE(X61:X62)*'Fixed data'!$C$3</f>
        <v>-1.2147794064811592E-2</v>
      </c>
      <c r="Y63" s="34">
        <f>AVERAGE(Y61:Y62)*'Fixed data'!$C$3</f>
        <v>-1.1787241887076205E-2</v>
      </c>
      <c r="Z63" s="34">
        <f>AVERAGE(Z61:Z62)*'Fixed data'!$C$3</f>
        <v>-1.1424800642674154E-2</v>
      </c>
      <c r="AA63" s="34">
        <f>AVERAGE(AA61:AA62)*'Fixed data'!$C$3</f>
        <v>-1.1060470331605435E-2</v>
      </c>
      <c r="AB63" s="34">
        <f>AVERAGE(AB61:AB62)*'Fixed data'!$C$3</f>
        <v>-1.0694250953870053E-2</v>
      </c>
      <c r="AC63" s="34">
        <f>AVERAGE(AC61:AC62)*'Fixed data'!$C$3</f>
        <v>-1.0326142509468001E-2</v>
      </c>
      <c r="AD63" s="34">
        <f>AVERAGE(AD61:AD62)*'Fixed data'!$C$3</f>
        <v>-9.9561449983992818E-3</v>
      </c>
      <c r="AE63" s="34">
        <f>AVERAGE(AE61:AE62)*'Fixed data'!$C$3</f>
        <v>-9.5842584206638978E-3</v>
      </c>
      <c r="AF63" s="34">
        <f>AVERAGE(AF61:AF62)*'Fixed data'!$C$3</f>
        <v>-9.2104827762618472E-3</v>
      </c>
      <c r="AG63" s="34">
        <f>AVERAGE(AG61:AG62)*'Fixed data'!$C$3</f>
        <v>-8.8348180651931282E-3</v>
      </c>
      <c r="AH63" s="34">
        <f>AVERAGE(AH61:AH62)*'Fixed data'!$C$3</f>
        <v>-8.4572642874577442E-3</v>
      </c>
      <c r="AI63" s="34">
        <f>AVERAGE(AI61:AI62)*'Fixed data'!$C$3</f>
        <v>-8.0778214430556935E-3</v>
      </c>
      <c r="AJ63" s="34">
        <f>AVERAGE(AJ61:AJ62)*'Fixed data'!$C$3</f>
        <v>-7.6974340653203077E-3</v>
      </c>
      <c r="AK63" s="34">
        <f>AVERAGE(AK61:AK62)*'Fixed data'!$C$3</f>
        <v>-7.3170466875849228E-3</v>
      </c>
      <c r="AL63" s="34">
        <f>AVERAGE(AL61:AL62)*'Fixed data'!$C$3</f>
        <v>-6.9366593098495379E-3</v>
      </c>
      <c r="AM63" s="34">
        <f>AVERAGE(AM61:AM62)*'Fixed data'!$C$3</f>
        <v>-6.556271932114153E-3</v>
      </c>
      <c r="AN63" s="34">
        <f>AVERAGE(AN61:AN62)*'Fixed data'!$C$3</f>
        <v>-6.1758845543787681E-3</v>
      </c>
      <c r="AO63" s="34">
        <f>AVERAGE(AO61:AO62)*'Fixed data'!$C$3</f>
        <v>-5.7954971766433832E-3</v>
      </c>
      <c r="AP63" s="34">
        <f>AVERAGE(AP61:AP62)*'Fixed data'!$C$3</f>
        <v>-5.4151097989079983E-3</v>
      </c>
      <c r="AQ63" s="34">
        <f>AVERAGE(AQ61:AQ62)*'Fixed data'!$C$3</f>
        <v>-5.0347224211726134E-3</v>
      </c>
      <c r="AR63" s="34">
        <f>AVERAGE(AR61:AR62)*'Fixed data'!$C$3</f>
        <v>-4.6543350434372285E-3</v>
      </c>
      <c r="AS63" s="34">
        <f>AVERAGE(AS61:AS62)*'Fixed data'!$C$3</f>
        <v>-4.2739476657018436E-3</v>
      </c>
      <c r="AT63" s="34">
        <f>AVERAGE(AT61:AT62)*'Fixed data'!$C$3</f>
        <v>-3.8935602879664587E-3</v>
      </c>
      <c r="AU63" s="34">
        <f>AVERAGE(AU61:AU62)*'Fixed data'!$C$3</f>
        <v>-3.5131729102310734E-3</v>
      </c>
      <c r="AV63" s="34">
        <f>AVERAGE(AV61:AV62)*'Fixed data'!$C$3</f>
        <v>-3.1327855324956885E-3</v>
      </c>
      <c r="AW63" s="34">
        <f>AVERAGE(AW61:AW62)*'Fixed data'!$C$3</f>
        <v>-2.7523981547603045E-3</v>
      </c>
      <c r="AX63" s="34">
        <f>AVERAGE(AX61:AX62)*'Fixed data'!$C$3</f>
        <v>-2.3295067770249195E-3</v>
      </c>
      <c r="AY63" s="34">
        <f>AVERAGE(AY61:AY62)*'Fixed data'!$C$3</f>
        <v>-2.0694178353828649E-3</v>
      </c>
      <c r="AZ63" s="34">
        <f>AVERAGE(AZ61:AZ62)*'Fixed data'!$C$3</f>
        <v>-2.015581314404092E-3</v>
      </c>
      <c r="BA63" s="34">
        <f>AVERAGE(BA61:BA62)*'Fixed data'!$C$3</f>
        <v>-1.9636385158817277E-3</v>
      </c>
      <c r="BB63" s="34">
        <f>AVERAGE(BB61:BB62)*'Fixed data'!$C$3</f>
        <v>-1.9135892926030833E-3</v>
      </c>
      <c r="BC63" s="34">
        <f>AVERAGE(BC61:BC62)*'Fixed data'!$C$3</f>
        <v>-1.8654303586797898E-3</v>
      </c>
      <c r="BD63" s="34">
        <f>AVERAGE(BD61:BD62)*'Fixed data'!$C$3</f>
        <v>-1.8191594354726151E-3</v>
      </c>
    </row>
    <row r="64" spans="1:56" ht="15.75" thickBot="1" x14ac:dyDescent="0.35">
      <c r="A64" s="115"/>
      <c r="B64" s="12" t="s">
        <v>95</v>
      </c>
      <c r="C64" s="12" t="s">
        <v>45</v>
      </c>
      <c r="D64" s="12" t="s">
        <v>40</v>
      </c>
      <c r="E64" s="53">
        <f t="shared" ref="E64:BD64" si="8">E29+E60+E63</f>
        <v>-0.10487843376705562</v>
      </c>
      <c r="F64" s="53">
        <f t="shared" si="8"/>
        <v>-2.7256819861443925E-2</v>
      </c>
      <c r="G64" s="53">
        <f t="shared" si="8"/>
        <v>-2.6970466481298375E-2</v>
      </c>
      <c r="H64" s="53">
        <f t="shared" si="8"/>
        <v>-2.6680583253187368E-2</v>
      </c>
      <c r="I64" s="53">
        <f t="shared" si="8"/>
        <v>-2.6388819874031157E-2</v>
      </c>
      <c r="J64" s="53">
        <f t="shared" si="8"/>
        <v>-2.6095235531384185E-2</v>
      </c>
      <c r="K64" s="53">
        <f t="shared" si="8"/>
        <v>-2.5799683353861826E-2</v>
      </c>
      <c r="L64" s="53">
        <f t="shared" si="8"/>
        <v>-2.5501774837978365E-2</v>
      </c>
      <c r="M64" s="53">
        <f t="shared" si="8"/>
        <v>-2.5204260242441566E-2</v>
      </c>
      <c r="N64" s="53">
        <f t="shared" si="8"/>
        <v>-2.4903598909150622E-2</v>
      </c>
      <c r="O64" s="53">
        <f t="shared" si="8"/>
        <v>-2.4601048509193015E-2</v>
      </c>
      <c r="P64" s="53">
        <f t="shared" si="8"/>
        <v>-2.429660904256874E-2</v>
      </c>
      <c r="Q64" s="53">
        <f t="shared" si="8"/>
        <v>-2.3990280509277803E-2</v>
      </c>
      <c r="R64" s="53">
        <f t="shared" si="8"/>
        <v>-2.3682062909320196E-2</v>
      </c>
      <c r="S64" s="53">
        <f t="shared" si="8"/>
        <v>-2.3371956242695922E-2</v>
      </c>
      <c r="T64" s="53">
        <f t="shared" si="8"/>
        <v>-2.3059960509404981E-2</v>
      </c>
      <c r="U64" s="53">
        <f t="shared" si="8"/>
        <v>-2.2746075709447373E-2</v>
      </c>
      <c r="V64" s="53">
        <f t="shared" si="8"/>
        <v>-2.2430301842823103E-2</v>
      </c>
      <c r="W64" s="53">
        <f t="shared" si="8"/>
        <v>-2.2112638909532162E-2</v>
      </c>
      <c r="X64" s="53">
        <f t="shared" si="8"/>
        <v>-2.1793086909574558E-2</v>
      </c>
      <c r="Y64" s="53">
        <f t="shared" si="8"/>
        <v>-2.1471645842950284E-2</v>
      </c>
      <c r="Z64" s="53">
        <f t="shared" si="8"/>
        <v>-2.1148315709659343E-2</v>
      </c>
      <c r="AA64" s="53">
        <f t="shared" si="8"/>
        <v>-2.0823096509701735E-2</v>
      </c>
      <c r="AB64" s="53">
        <f t="shared" si="8"/>
        <v>-2.0495988243077464E-2</v>
      </c>
      <c r="AC64" s="53">
        <f t="shared" si="8"/>
        <v>-2.0166990909786523E-2</v>
      </c>
      <c r="AD64" s="53">
        <f t="shared" si="8"/>
        <v>-1.9836104509828915E-2</v>
      </c>
      <c r="AE64" s="53">
        <f t="shared" si="8"/>
        <v>-1.9503329043204641E-2</v>
      </c>
      <c r="AF64" s="53">
        <f t="shared" si="8"/>
        <v>-1.9168664509913703E-2</v>
      </c>
      <c r="AG64" s="53">
        <f t="shared" si="8"/>
        <v>-1.8832110909956096E-2</v>
      </c>
      <c r="AH64" s="53">
        <f t="shared" si="8"/>
        <v>-1.8493668243331825E-2</v>
      </c>
      <c r="AI64" s="53">
        <f t="shared" si="8"/>
        <v>-1.8153336510040884E-2</v>
      </c>
      <c r="AJ64" s="53">
        <f t="shared" si="8"/>
        <v>-1.7772949132305496E-2</v>
      </c>
      <c r="AK64" s="53">
        <f t="shared" si="8"/>
        <v>-1.7392561754570112E-2</v>
      </c>
      <c r="AL64" s="53">
        <f t="shared" si="8"/>
        <v>-1.7012174376834728E-2</v>
      </c>
      <c r="AM64" s="53">
        <f t="shared" si="8"/>
        <v>-1.6631786999099344E-2</v>
      </c>
      <c r="AN64" s="53">
        <f t="shared" si="8"/>
        <v>-1.625139962136396E-2</v>
      </c>
      <c r="AO64" s="53">
        <f t="shared" si="8"/>
        <v>-1.5871012243628572E-2</v>
      </c>
      <c r="AP64" s="53">
        <f t="shared" si="8"/>
        <v>-1.5490624865893188E-2</v>
      </c>
      <c r="AQ64" s="53">
        <f t="shared" si="8"/>
        <v>-1.5110237488157804E-2</v>
      </c>
      <c r="AR64" s="53">
        <f t="shared" si="8"/>
        <v>-1.4729850110422419E-2</v>
      </c>
      <c r="AS64" s="53">
        <f t="shared" si="8"/>
        <v>-1.4349462732687033E-2</v>
      </c>
      <c r="AT64" s="53">
        <f t="shared" si="8"/>
        <v>-1.3969075354951649E-2</v>
      </c>
      <c r="AU64" s="53">
        <f t="shared" si="8"/>
        <v>-1.3588687977216263E-2</v>
      </c>
      <c r="AV64" s="53">
        <f t="shared" si="8"/>
        <v>-1.3208300599480879E-2</v>
      </c>
      <c r="AW64" s="53">
        <f t="shared" si="8"/>
        <v>-1.2827913221745495E-2</v>
      </c>
      <c r="AX64" s="53">
        <f t="shared" si="8"/>
        <v>-1.1965021844010111E-2</v>
      </c>
      <c r="AY64" s="53">
        <f t="shared" si="8"/>
        <v>-3.2036312007808735E-3</v>
      </c>
      <c r="AZ64" s="53">
        <f t="shared" si="8"/>
        <v>-3.1106234760774286E-3</v>
      </c>
      <c r="BA64" s="53">
        <f t="shared" si="8"/>
        <v>-3.0194368727327926E-3</v>
      </c>
      <c r="BB64" s="53">
        <f t="shared" si="8"/>
        <v>-2.9302225414930003E-3</v>
      </c>
      <c r="BC64" s="53">
        <f t="shared" si="8"/>
        <v>-2.8429558643775759E-3</v>
      </c>
      <c r="BD64" s="53">
        <f t="shared" si="8"/>
        <v>-2.7576141868007002E-3</v>
      </c>
    </row>
    <row r="65" spans="1:56" ht="12.75" customHeight="1" x14ac:dyDescent="0.3">
      <c r="A65" s="184"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85"/>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85"/>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85"/>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85"/>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85"/>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85"/>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85"/>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85"/>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85"/>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85"/>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86"/>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x14ac:dyDescent="0.3">
      <c r="A77" s="75"/>
      <c r="B77" s="14" t="s">
        <v>16</v>
      </c>
      <c r="C77" s="14"/>
      <c r="D77" s="14" t="s">
        <v>40</v>
      </c>
      <c r="E77" s="54">
        <f>IF('Fixed data'!$G$19=FALSE,E64+E76,E64)</f>
        <v>-0.10487843376705562</v>
      </c>
      <c r="F77" s="54">
        <f>IF('Fixed data'!$G$19=FALSE,F64+F76,F64)</f>
        <v>-2.7256819861443925E-2</v>
      </c>
      <c r="G77" s="54">
        <f>IF('Fixed data'!$G$19=FALSE,G64+G76,G64)</f>
        <v>-2.6970466481298375E-2</v>
      </c>
      <c r="H77" s="54">
        <f>IF('Fixed data'!$G$19=FALSE,H64+H76,H64)</f>
        <v>-2.6680583253187368E-2</v>
      </c>
      <c r="I77" s="54">
        <f>IF('Fixed data'!$G$19=FALSE,I64+I76,I64)</f>
        <v>-2.6388819874031157E-2</v>
      </c>
      <c r="J77" s="54">
        <f>IF('Fixed data'!$G$19=FALSE,J64+J76,J64)</f>
        <v>-2.6095235531384185E-2</v>
      </c>
      <c r="K77" s="54">
        <f>IF('Fixed data'!$G$19=FALSE,K64+K76,K64)</f>
        <v>-2.5799683353861826E-2</v>
      </c>
      <c r="L77" s="54">
        <f>IF('Fixed data'!$G$19=FALSE,L64+L76,L64)</f>
        <v>-2.5501774837978365E-2</v>
      </c>
      <c r="M77" s="54">
        <f>IF('Fixed data'!$G$19=FALSE,M64+M76,M64)</f>
        <v>-2.5204260242441566E-2</v>
      </c>
      <c r="N77" s="54">
        <f>IF('Fixed data'!$G$19=FALSE,N64+N76,N64)</f>
        <v>-2.4903598909150622E-2</v>
      </c>
      <c r="O77" s="54">
        <f>IF('Fixed data'!$G$19=FALSE,O64+O76,O64)</f>
        <v>-2.4601048509193015E-2</v>
      </c>
      <c r="P77" s="54">
        <f>IF('Fixed data'!$G$19=FALSE,P64+P76,P64)</f>
        <v>-2.429660904256874E-2</v>
      </c>
      <c r="Q77" s="54">
        <f>IF('Fixed data'!$G$19=FALSE,Q64+Q76,Q64)</f>
        <v>-2.3990280509277803E-2</v>
      </c>
      <c r="R77" s="54">
        <f>IF('Fixed data'!$G$19=FALSE,R64+R76,R64)</f>
        <v>-2.3682062909320196E-2</v>
      </c>
      <c r="S77" s="54">
        <f>IF('Fixed data'!$G$19=FALSE,S64+S76,S64)</f>
        <v>-2.3371956242695922E-2</v>
      </c>
      <c r="T77" s="54">
        <f>IF('Fixed data'!$G$19=FALSE,T64+T76,T64)</f>
        <v>-2.3059960509404981E-2</v>
      </c>
      <c r="U77" s="54">
        <f>IF('Fixed data'!$G$19=FALSE,U64+U76,U64)</f>
        <v>-2.2746075709447373E-2</v>
      </c>
      <c r="V77" s="54">
        <f>IF('Fixed data'!$G$19=FALSE,V64+V76,V64)</f>
        <v>-2.2430301842823103E-2</v>
      </c>
      <c r="W77" s="54">
        <f>IF('Fixed data'!$G$19=FALSE,W64+W76,W64)</f>
        <v>-2.2112638909532162E-2</v>
      </c>
      <c r="X77" s="54">
        <f>IF('Fixed data'!$G$19=FALSE,X64+X76,X64)</f>
        <v>-2.1793086909574558E-2</v>
      </c>
      <c r="Y77" s="54">
        <f>IF('Fixed data'!$G$19=FALSE,Y64+Y76,Y64)</f>
        <v>-2.1471645842950284E-2</v>
      </c>
      <c r="Z77" s="54">
        <f>IF('Fixed data'!$G$19=FALSE,Z64+Z76,Z64)</f>
        <v>-2.1148315709659343E-2</v>
      </c>
      <c r="AA77" s="54">
        <f>IF('Fixed data'!$G$19=FALSE,AA64+AA76,AA64)</f>
        <v>-2.0823096509701735E-2</v>
      </c>
      <c r="AB77" s="54">
        <f>IF('Fixed data'!$G$19=FALSE,AB64+AB76,AB64)</f>
        <v>-2.0495988243077464E-2</v>
      </c>
      <c r="AC77" s="54">
        <f>IF('Fixed data'!$G$19=FALSE,AC64+AC76,AC64)</f>
        <v>-2.0166990909786523E-2</v>
      </c>
      <c r="AD77" s="54">
        <f>IF('Fixed data'!$G$19=FALSE,AD64+AD76,AD64)</f>
        <v>-1.9836104509828915E-2</v>
      </c>
      <c r="AE77" s="54">
        <f>IF('Fixed data'!$G$19=FALSE,AE64+AE76,AE64)</f>
        <v>-1.9503329043204641E-2</v>
      </c>
      <c r="AF77" s="54">
        <f>IF('Fixed data'!$G$19=FALSE,AF64+AF76,AF64)</f>
        <v>-1.9168664509913703E-2</v>
      </c>
      <c r="AG77" s="54">
        <f>IF('Fixed data'!$G$19=FALSE,AG64+AG76,AG64)</f>
        <v>-1.8832110909956096E-2</v>
      </c>
      <c r="AH77" s="54">
        <f>IF('Fixed data'!$G$19=FALSE,AH64+AH76,AH64)</f>
        <v>-1.8493668243331825E-2</v>
      </c>
      <c r="AI77" s="54">
        <f>IF('Fixed data'!$G$19=FALSE,AI64+AI76,AI64)</f>
        <v>-1.8153336510040884E-2</v>
      </c>
      <c r="AJ77" s="54">
        <f>IF('Fixed data'!$G$19=FALSE,AJ64+AJ76,AJ64)</f>
        <v>-1.7772949132305496E-2</v>
      </c>
      <c r="AK77" s="54">
        <f>IF('Fixed data'!$G$19=FALSE,AK64+AK76,AK64)</f>
        <v>-1.7392561754570112E-2</v>
      </c>
      <c r="AL77" s="54">
        <f>IF('Fixed data'!$G$19=FALSE,AL64+AL76,AL64)</f>
        <v>-1.7012174376834728E-2</v>
      </c>
      <c r="AM77" s="54">
        <f>IF('Fixed data'!$G$19=FALSE,AM64+AM76,AM64)</f>
        <v>-1.6631786999099344E-2</v>
      </c>
      <c r="AN77" s="54">
        <f>IF('Fixed data'!$G$19=FALSE,AN64+AN76,AN64)</f>
        <v>-1.625139962136396E-2</v>
      </c>
      <c r="AO77" s="54">
        <f>IF('Fixed data'!$G$19=FALSE,AO64+AO76,AO64)</f>
        <v>-1.5871012243628572E-2</v>
      </c>
      <c r="AP77" s="54">
        <f>IF('Fixed data'!$G$19=FALSE,AP64+AP76,AP64)</f>
        <v>-1.5490624865893188E-2</v>
      </c>
      <c r="AQ77" s="54">
        <f>IF('Fixed data'!$G$19=FALSE,AQ64+AQ76,AQ64)</f>
        <v>-1.5110237488157804E-2</v>
      </c>
      <c r="AR77" s="54">
        <f>IF('Fixed data'!$G$19=FALSE,AR64+AR76,AR64)</f>
        <v>-1.4729850110422419E-2</v>
      </c>
      <c r="AS77" s="54">
        <f>IF('Fixed data'!$G$19=FALSE,AS64+AS76,AS64)</f>
        <v>-1.4349462732687033E-2</v>
      </c>
      <c r="AT77" s="54">
        <f>IF('Fixed data'!$G$19=FALSE,AT64+AT76,AT64)</f>
        <v>-1.3969075354951649E-2</v>
      </c>
      <c r="AU77" s="54">
        <f>IF('Fixed data'!$G$19=FALSE,AU64+AU76,AU64)</f>
        <v>-1.3588687977216263E-2</v>
      </c>
      <c r="AV77" s="54">
        <f>IF('Fixed data'!$G$19=FALSE,AV64+AV76,AV64)</f>
        <v>-1.3208300599480879E-2</v>
      </c>
      <c r="AW77" s="54">
        <f>IF('Fixed data'!$G$19=FALSE,AW64+AW76,AW64)</f>
        <v>-1.2827913221745495E-2</v>
      </c>
      <c r="AX77" s="54">
        <f>IF('Fixed data'!$G$19=FALSE,AX64+AX76,AX64)</f>
        <v>-1.1965021844010111E-2</v>
      </c>
      <c r="AY77" s="54">
        <f>IF('Fixed data'!$G$19=FALSE,AY64+AY76,AY64)</f>
        <v>-3.2036312007808735E-3</v>
      </c>
      <c r="AZ77" s="54">
        <f>IF('Fixed data'!$G$19=FALSE,AZ64+AZ76,AZ64)</f>
        <v>-3.1106234760774286E-3</v>
      </c>
      <c r="BA77" s="54">
        <f>IF('Fixed data'!$G$19=FALSE,BA64+BA76,BA64)</f>
        <v>-3.0194368727327926E-3</v>
      </c>
      <c r="BB77" s="54">
        <f>IF('Fixed data'!$G$19=FALSE,BB64+BB76,BB64)</f>
        <v>-2.9302225414930003E-3</v>
      </c>
      <c r="BC77" s="54">
        <f>IF('Fixed data'!$G$19=FALSE,BC64+BC76,BC64)</f>
        <v>-2.8429558643775759E-3</v>
      </c>
      <c r="BD77" s="54">
        <f>IF('Fixed data'!$G$19=FALSE,BD64+BD76,BD64)</f>
        <v>-2.7576141868007002E-3</v>
      </c>
    </row>
    <row r="78" spans="1:56" ht="15.75" outlineLevel="1" x14ac:dyDescent="0.3">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5"/>
      <c r="B80" s="11" t="s">
        <v>17</v>
      </c>
      <c r="C80" s="14"/>
      <c r="D80" s="9" t="s">
        <v>40</v>
      </c>
      <c r="E80" s="55">
        <f>IF('Fixed data'!$G$19=TRUE,(E77-SUM(E70:E71))*E78+SUM(E70:E71)*E79,E77*E78)</f>
        <v>-0.10133182006478805</v>
      </c>
      <c r="F80" s="55">
        <f t="shared" ref="F80:BD80" si="10">F77*F78</f>
        <v>-2.5444532998617403E-2</v>
      </c>
      <c r="G80" s="55">
        <f t="shared" si="10"/>
        <v>-2.4325815511270964E-2</v>
      </c>
      <c r="H80" s="55">
        <f t="shared" si="10"/>
        <v>-2.3250586906454825E-2</v>
      </c>
      <c r="I80" s="55">
        <f t="shared" si="10"/>
        <v>-2.2218678238997175E-2</v>
      </c>
      <c r="J80" s="55">
        <f t="shared" si="10"/>
        <v>-2.1228490918143599E-2</v>
      </c>
      <c r="K80" s="55">
        <f t="shared" si="10"/>
        <v>-2.0278317904640193E-2</v>
      </c>
      <c r="L80" s="55">
        <f t="shared" si="10"/>
        <v>-1.9366342515985572E-2</v>
      </c>
      <c r="M80" s="55">
        <f t="shared" si="10"/>
        <v>-1.8493146371006689E-2</v>
      </c>
      <c r="N80" s="55">
        <f t="shared" si="10"/>
        <v>-1.7654629795779034E-2</v>
      </c>
      <c r="O80" s="55">
        <f t="shared" si="10"/>
        <v>-1.6850382729617076E-2</v>
      </c>
      <c r="P80" s="55">
        <f t="shared" si="10"/>
        <v>-1.6079090069432617E-2</v>
      </c>
      <c r="Q80" s="55">
        <f t="shared" si="10"/>
        <v>-1.533948498774036E-2</v>
      </c>
      <c r="R80" s="55">
        <f t="shared" si="10"/>
        <v>-1.4630347221564626E-2</v>
      </c>
      <c r="S80" s="55">
        <f t="shared" si="10"/>
        <v>-1.395050142017464E-2</v>
      </c>
      <c r="T80" s="55">
        <f t="shared" si="10"/>
        <v>-1.3298815549683395E-2</v>
      </c>
      <c r="U80" s="55">
        <f t="shared" si="10"/>
        <v>-1.2674199352609111E-2</v>
      </c>
      <c r="V80" s="55">
        <f t="shared" si="10"/>
        <v>-1.2075602860559805E-2</v>
      </c>
      <c r="W80" s="55">
        <f t="shared" si="10"/>
        <v>-1.1502014958261256E-2</v>
      </c>
      <c r="X80" s="55">
        <f t="shared" si="10"/>
        <v>-1.09524619972066E-2</v>
      </c>
      <c r="Y80" s="55">
        <f t="shared" si="10"/>
        <v>-1.0426006457261754E-2</v>
      </c>
      <c r="Z80" s="55">
        <f t="shared" si="10"/>
        <v>-9.9217456546151772E-3</v>
      </c>
      <c r="AA80" s="55">
        <f t="shared" si="10"/>
        <v>-9.438810494513122E-3</v>
      </c>
      <c r="AB80" s="55">
        <f t="shared" si="10"/>
        <v>-8.9763642672723125E-3</v>
      </c>
      <c r="AC80" s="55">
        <f t="shared" si="10"/>
        <v>-8.5336014861114012E-3</v>
      </c>
      <c r="AD80" s="55">
        <f t="shared" si="10"/>
        <v>-8.1097467653902938E-3</v>
      </c>
      <c r="AE80" s="55">
        <f t="shared" si="10"/>
        <v>-7.7040537378925767E-3</v>
      </c>
      <c r="AF80" s="55">
        <f t="shared" si="10"/>
        <v>-7.3158040098311485E-3</v>
      </c>
      <c r="AG80" s="55">
        <f t="shared" si="10"/>
        <v>-6.9443061523004265E-3</v>
      </c>
      <c r="AH80" s="55">
        <f t="shared" si="10"/>
        <v>-6.5888947279405356E-3</v>
      </c>
      <c r="AI80" s="55">
        <f t="shared" si="10"/>
        <v>-7.2611012457995576E-3</v>
      </c>
      <c r="AJ80" s="55">
        <f t="shared" si="10"/>
        <v>-6.9018943539066744E-3</v>
      </c>
      <c r="AK80" s="55">
        <f t="shared" si="10"/>
        <v>-6.5574522794308518E-3</v>
      </c>
      <c r="AL80" s="55">
        <f t="shared" si="10"/>
        <v>-6.227219664172761E-3</v>
      </c>
      <c r="AM80" s="55">
        <f t="shared" si="10"/>
        <v>-5.9106609753652867E-3</v>
      </c>
      <c r="AN80" s="55">
        <f t="shared" si="10"/>
        <v>-5.6072598219245274E-3</v>
      </c>
      <c r="AO80" s="55">
        <f t="shared" si="10"/>
        <v>-5.3165182937121693E-3</v>
      </c>
      <c r="AP80" s="55">
        <f t="shared" si="10"/>
        <v>-5.0379563230488651E-3</v>
      </c>
      <c r="AQ80" s="55">
        <f t="shared" si="10"/>
        <v>-4.7711110677429464E-3</v>
      </c>
      <c r="AR80" s="55">
        <f t="shared" si="10"/>
        <v>-4.5155363149228063E-3</v>
      </c>
      <c r="AS80" s="55">
        <f t="shared" si="10"/>
        <v>-4.2708019049844791E-3</v>
      </c>
      <c r="AT80" s="55">
        <f t="shared" si="10"/>
        <v>-4.036493174988426E-3</v>
      </c>
      <c r="AU80" s="55">
        <f t="shared" si="10"/>
        <v>-3.8122104208612299E-3</v>
      </c>
      <c r="AV80" s="55">
        <f t="shared" si="10"/>
        <v>-3.5975683777789689E-3</v>
      </c>
      <c r="AW80" s="55">
        <f t="shared" si="10"/>
        <v>-3.3921957181293669E-3</v>
      </c>
      <c r="AX80" s="55">
        <f t="shared" si="10"/>
        <v>-3.0718581647987682E-3</v>
      </c>
      <c r="AY80" s="55">
        <f t="shared" si="10"/>
        <v>-7.9853315654976461E-4</v>
      </c>
      <c r="AZ80" s="55">
        <f t="shared" si="10"/>
        <v>-7.5276715141439242E-4</v>
      </c>
      <c r="BA80" s="55">
        <f t="shared" si="10"/>
        <v>-7.094175754780419E-4</v>
      </c>
      <c r="BB80" s="55">
        <f t="shared" si="10"/>
        <v>-6.684045070740795E-4</v>
      </c>
      <c r="BC80" s="55">
        <f t="shared" si="10"/>
        <v>-6.2961005844109198E-4</v>
      </c>
      <c r="BD80" s="55">
        <f t="shared" si="10"/>
        <v>-5.9292234832491737E-4</v>
      </c>
    </row>
    <row r="81" spans="1:56" x14ac:dyDescent="0.3">
      <c r="A81" s="75"/>
      <c r="B81" s="15" t="s">
        <v>18</v>
      </c>
      <c r="C81" s="15"/>
      <c r="D81" s="14" t="s">
        <v>40</v>
      </c>
      <c r="E81" s="56">
        <f>+E80</f>
        <v>-0.10133182006478805</v>
      </c>
      <c r="F81" s="56">
        <f t="shared" ref="F81:BD81" si="11">+E81+F80</f>
        <v>-0.12677635306340546</v>
      </c>
      <c r="G81" s="56">
        <f t="shared" si="11"/>
        <v>-0.15110216857467643</v>
      </c>
      <c r="H81" s="56">
        <f t="shared" si="11"/>
        <v>-0.17435275548113124</v>
      </c>
      <c r="I81" s="56">
        <f t="shared" si="11"/>
        <v>-0.19657143372012842</v>
      </c>
      <c r="J81" s="56">
        <f t="shared" si="11"/>
        <v>-0.21779992463827202</v>
      </c>
      <c r="K81" s="56">
        <f t="shared" si="11"/>
        <v>-0.23807824254291221</v>
      </c>
      <c r="L81" s="56">
        <f t="shared" si="11"/>
        <v>-0.25744458505889778</v>
      </c>
      <c r="M81" s="56">
        <f t="shared" si="11"/>
        <v>-0.27593773142990446</v>
      </c>
      <c r="N81" s="56">
        <f t="shared" si="11"/>
        <v>-0.2935923612256835</v>
      </c>
      <c r="O81" s="56">
        <f t="shared" si="11"/>
        <v>-0.31044274395530058</v>
      </c>
      <c r="P81" s="56">
        <f t="shared" si="11"/>
        <v>-0.32652183402473323</v>
      </c>
      <c r="Q81" s="56">
        <f t="shared" si="11"/>
        <v>-0.34186131901247357</v>
      </c>
      <c r="R81" s="56">
        <f t="shared" si="11"/>
        <v>-0.35649166623403822</v>
      </c>
      <c r="S81" s="56">
        <f t="shared" si="11"/>
        <v>-0.37044216765421284</v>
      </c>
      <c r="T81" s="56">
        <f t="shared" si="11"/>
        <v>-0.38374098320389621</v>
      </c>
      <c r="U81" s="56">
        <f t="shared" si="11"/>
        <v>-0.39641518255650532</v>
      </c>
      <c r="V81" s="56">
        <f t="shared" si="11"/>
        <v>-0.40849078541706513</v>
      </c>
      <c r="W81" s="56">
        <f t="shared" si="11"/>
        <v>-0.41999280037532638</v>
      </c>
      <c r="X81" s="56">
        <f t="shared" si="11"/>
        <v>-0.430945262372533</v>
      </c>
      <c r="Y81" s="56">
        <f t="shared" si="11"/>
        <v>-0.44137126882979477</v>
      </c>
      <c r="Z81" s="56">
        <f t="shared" si="11"/>
        <v>-0.45129301448440995</v>
      </c>
      <c r="AA81" s="56">
        <f t="shared" si="11"/>
        <v>-0.46073182497892307</v>
      </c>
      <c r="AB81" s="56">
        <f t="shared" si="11"/>
        <v>-0.4697081892461954</v>
      </c>
      <c r="AC81" s="56">
        <f t="shared" si="11"/>
        <v>-0.47824179073230677</v>
      </c>
      <c r="AD81" s="56">
        <f t="shared" si="11"/>
        <v>-0.48635153749769705</v>
      </c>
      <c r="AE81" s="56">
        <f t="shared" si="11"/>
        <v>-0.49405559123558962</v>
      </c>
      <c r="AF81" s="56">
        <f t="shared" si="11"/>
        <v>-0.50137139524542074</v>
      </c>
      <c r="AG81" s="56">
        <f t="shared" si="11"/>
        <v>-0.5083157013977212</v>
      </c>
      <c r="AH81" s="56">
        <f t="shared" si="11"/>
        <v>-0.51490459612566175</v>
      </c>
      <c r="AI81" s="56">
        <f t="shared" si="11"/>
        <v>-0.52216569737146135</v>
      </c>
      <c r="AJ81" s="56">
        <f t="shared" si="11"/>
        <v>-0.52906759172536799</v>
      </c>
      <c r="AK81" s="56">
        <f t="shared" si="11"/>
        <v>-0.53562504400479882</v>
      </c>
      <c r="AL81" s="56">
        <f t="shared" si="11"/>
        <v>-0.54185226366897155</v>
      </c>
      <c r="AM81" s="56">
        <f t="shared" si="11"/>
        <v>-0.54776292464433685</v>
      </c>
      <c r="AN81" s="56">
        <f t="shared" si="11"/>
        <v>-0.55337018446626141</v>
      </c>
      <c r="AO81" s="56">
        <f t="shared" si="11"/>
        <v>-0.55868670275997356</v>
      </c>
      <c r="AP81" s="56">
        <f t="shared" si="11"/>
        <v>-0.56372465908302238</v>
      </c>
      <c r="AQ81" s="56">
        <f t="shared" si="11"/>
        <v>-0.56849577015076536</v>
      </c>
      <c r="AR81" s="56">
        <f t="shared" si="11"/>
        <v>-0.57301130646568821</v>
      </c>
      <c r="AS81" s="56">
        <f t="shared" si="11"/>
        <v>-0.57728210837067273</v>
      </c>
      <c r="AT81" s="56">
        <f t="shared" si="11"/>
        <v>-0.58131860154566117</v>
      </c>
      <c r="AU81" s="56">
        <f t="shared" si="11"/>
        <v>-0.58513081196652239</v>
      </c>
      <c r="AV81" s="56">
        <f t="shared" si="11"/>
        <v>-0.58872838034430131</v>
      </c>
      <c r="AW81" s="56">
        <f t="shared" si="11"/>
        <v>-0.59212057606243063</v>
      </c>
      <c r="AX81" s="56">
        <f t="shared" si="11"/>
        <v>-0.59519243422722934</v>
      </c>
      <c r="AY81" s="56">
        <f t="shared" si="11"/>
        <v>-0.5959909673837791</v>
      </c>
      <c r="AZ81" s="56">
        <f t="shared" si="11"/>
        <v>-0.59674373453519347</v>
      </c>
      <c r="BA81" s="56">
        <f t="shared" si="11"/>
        <v>-0.59745315211067151</v>
      </c>
      <c r="BB81" s="56">
        <f t="shared" si="11"/>
        <v>-0.59812155661774558</v>
      </c>
      <c r="BC81" s="56">
        <f t="shared" si="11"/>
        <v>-0.59875116667618666</v>
      </c>
      <c r="BD81" s="56">
        <f t="shared" si="11"/>
        <v>-0.59934408902451153</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321</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87"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87"/>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87"/>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87"/>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87"/>
      <c r="B90" s="4" t="s">
        <v>331</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87"/>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87"/>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87"/>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6"/>
    </row>
    <row r="95" spans="1:56" ht="16.5" x14ac:dyDescent="0.3">
      <c r="A95" s="86"/>
      <c r="C95" s="36"/>
    </row>
    <row r="96" spans="1:56" ht="16.5" x14ac:dyDescent="0.3">
      <c r="A96" s="86">
        <v>1</v>
      </c>
      <c r="B96" s="4" t="s">
        <v>334</v>
      </c>
    </row>
    <row r="97" spans="1:3" x14ac:dyDescent="0.3">
      <c r="B97" s="70" t="s">
        <v>155</v>
      </c>
    </row>
    <row r="98" spans="1:3" x14ac:dyDescent="0.3">
      <c r="B98" s="4" t="s">
        <v>318</v>
      </c>
    </row>
    <row r="99" spans="1:3" x14ac:dyDescent="0.3">
      <c r="B99" s="4" t="s">
        <v>336</v>
      </c>
    </row>
    <row r="100" spans="1:3" ht="16.5" x14ac:dyDescent="0.3">
      <c r="A100" s="86">
        <v>2</v>
      </c>
      <c r="B100" s="70" t="s">
        <v>154</v>
      </c>
    </row>
    <row r="105" spans="1:3" x14ac:dyDescent="0.3">
      <c r="C105" s="36"/>
    </row>
    <row r="170" spans="2:2" x14ac:dyDescent="0.3">
      <c r="B170" s="4" t="s">
        <v>198</v>
      </c>
    </row>
    <row r="171" spans="2:2" x14ac:dyDescent="0.3">
      <c r="B171" s="4" t="s">
        <v>197</v>
      </c>
    </row>
    <row r="172" spans="2:2" x14ac:dyDescent="0.3">
      <c r="B172" s="4" t="s">
        <v>319</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workbookViewId="0">
      <selection activeCell="A21" sqref="A21:XFD36"/>
    </sheetView>
  </sheetViews>
  <sheetFormatPr defaultRowHeight="15" x14ac:dyDescent="0.25"/>
  <cols>
    <col min="1" max="1" width="5.85546875" customWidth="1"/>
    <col min="2" max="2" width="72.7109375" customWidth="1"/>
    <col min="3" max="3" width="21.5703125" bestFit="1" customWidth="1"/>
    <col min="4" max="4" width="18.42578125" bestFit="1" customWidth="1"/>
    <col min="5" max="5" width="14.140625" bestFit="1" customWidth="1"/>
    <col min="6" max="6" width="17" bestFit="1" customWidth="1"/>
    <col min="7" max="7" width="18.7109375" bestFit="1" customWidth="1"/>
  </cols>
  <sheetData>
    <row r="1" spans="1:4" ht="18.75" x14ac:dyDescent="0.3">
      <c r="A1" s="1" t="s">
        <v>82</v>
      </c>
    </row>
    <row r="2" spans="1:4" x14ac:dyDescent="0.25">
      <c r="A2" t="s">
        <v>78</v>
      </c>
    </row>
    <row r="3" spans="1:4" s="145" customFormat="1" ht="17.25" customHeight="1" x14ac:dyDescent="0.25">
      <c r="B3" s="144"/>
      <c r="C3" s="144"/>
      <c r="D3" s="144"/>
    </row>
    <row r="4" spans="1:4" s="139" customFormat="1" ht="30" x14ac:dyDescent="0.25">
      <c r="A4" s="142">
        <v>1</v>
      </c>
      <c r="B4" s="143" t="s">
        <v>353</v>
      </c>
    </row>
    <row r="5" spans="1:4" s="139" customFormat="1" ht="30" x14ac:dyDescent="0.25">
      <c r="A5" s="142">
        <v>2</v>
      </c>
      <c r="B5" s="143" t="s">
        <v>354</v>
      </c>
    </row>
    <row r="6" spans="1:4" s="139" customFormat="1" x14ac:dyDescent="0.25">
      <c r="A6" s="142">
        <v>3</v>
      </c>
      <c r="B6" s="143" t="s">
        <v>355</v>
      </c>
    </row>
    <row r="7" spans="1:4" s="139" customFormat="1" x14ac:dyDescent="0.25">
      <c r="A7" s="142"/>
      <c r="B7" s="143"/>
    </row>
    <row r="8" spans="1:4" s="139" customFormat="1" x14ac:dyDescent="0.25">
      <c r="A8" s="142"/>
      <c r="B8" s="143"/>
    </row>
    <row r="9" spans="1:4" s="139" customFormat="1" x14ac:dyDescent="0.25">
      <c r="A9" s="142"/>
      <c r="B9" s="143"/>
    </row>
    <row r="11" spans="1:4" x14ac:dyDescent="0.25">
      <c r="B11" s="135" t="s">
        <v>340</v>
      </c>
      <c r="C11" s="133"/>
    </row>
    <row r="12" spans="1:4" x14ac:dyDescent="0.25">
      <c r="B12" s="132"/>
      <c r="C12" s="134"/>
    </row>
    <row r="13" spans="1:4" x14ac:dyDescent="0.25">
      <c r="B13" s="136" t="s">
        <v>346</v>
      </c>
      <c r="C13" s="137" t="s">
        <v>47</v>
      </c>
    </row>
    <row r="14" spans="1:4" s="138" customFormat="1" x14ac:dyDescent="0.25">
      <c r="B14" s="132" t="s">
        <v>341</v>
      </c>
      <c r="C14" s="134">
        <v>15</v>
      </c>
    </row>
    <row r="15" spans="1:4" s="138" customFormat="1" x14ac:dyDescent="0.25">
      <c r="B15" s="132" t="s">
        <v>342</v>
      </c>
      <c r="C15" s="134">
        <v>10</v>
      </c>
    </row>
    <row r="16" spans="1:4" s="138" customFormat="1" x14ac:dyDescent="0.25">
      <c r="B16" s="132" t="s">
        <v>347</v>
      </c>
      <c r="C16" s="134">
        <v>0.4</v>
      </c>
    </row>
    <row r="17" spans="2:3" s="138" customFormat="1" x14ac:dyDescent="0.25">
      <c r="B17" s="132" t="s">
        <v>348</v>
      </c>
      <c r="C17" s="134">
        <v>1</v>
      </c>
    </row>
    <row r="18" spans="2:3" s="138" customFormat="1" x14ac:dyDescent="0.25">
      <c r="B18" s="132" t="s">
        <v>349</v>
      </c>
      <c r="C18" s="134">
        <v>3</v>
      </c>
    </row>
    <row r="19" spans="2:3" s="138" customFormat="1" x14ac:dyDescent="0.25">
      <c r="B19" s="132" t="s">
        <v>350</v>
      </c>
      <c r="C19" s="134">
        <v>1</v>
      </c>
    </row>
    <row r="20" spans="2:3" s="138" customFormat="1" x14ac:dyDescent="0.25"/>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B2" sqref="B2"/>
    </sheetView>
  </sheetViews>
  <sheetFormatPr defaultColWidth="9.140625"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371</v>
      </c>
      <c r="C1" s="3" t="s">
        <v>370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8">
        <v>16</v>
      </c>
      <c r="C4" s="44">
        <f>INDEX($E$81:$BD$81,1,$C$9+$B4-1)</f>
        <v>-8.0765134432382021E-2</v>
      </c>
      <c r="D4" s="9"/>
      <c r="E4" s="9"/>
      <c r="F4" s="87"/>
      <c r="G4" s="9"/>
      <c r="I4" s="40"/>
      <c r="AQ4" s="22"/>
      <c r="AR4" s="22"/>
      <c r="AS4" s="22"/>
      <c r="AT4" s="22"/>
      <c r="AU4" s="22"/>
      <c r="AV4" s="22"/>
      <c r="AW4" s="22"/>
      <c r="AX4" s="22"/>
      <c r="AY4" s="22"/>
      <c r="AZ4" s="22"/>
      <c r="BA4" s="22"/>
      <c r="BB4" s="22"/>
      <c r="BC4" s="22"/>
      <c r="BD4" s="22"/>
    </row>
    <row r="5" spans="1:56" x14ac:dyDescent="0.3">
      <c r="B5" s="48">
        <v>24</v>
      </c>
      <c r="C5" s="44">
        <f>INDEX($E$81:$BD$81,1,$C$9+$B5-1)</f>
        <v>-0.1002208828870723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-0.11427139279370488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-0.13007441552601842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4"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8" t="s">
        <v>11</v>
      </c>
      <c r="B13" s="61" t="s">
        <v>159</v>
      </c>
      <c r="C13" s="60"/>
      <c r="D13" s="61" t="s">
        <v>40</v>
      </c>
      <c r="E13" s="62">
        <v>-4.2732393880373358</v>
      </c>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9"/>
      <c r="B14" s="61" t="s">
        <v>176</v>
      </c>
      <c r="C14" s="60"/>
      <c r="D14" s="61" t="s">
        <v>40</v>
      </c>
      <c r="E14" s="62">
        <v>-1.5222226083470236E-2</v>
      </c>
      <c r="F14" s="62">
        <v>-1.5223354174815656E-2</v>
      </c>
      <c r="G14" s="62">
        <v>-1.5251569601382889E-2</v>
      </c>
      <c r="H14" s="62">
        <v>-1.5220985139446143E-2</v>
      </c>
      <c r="I14" s="62">
        <v>-1.51986911042145E-2</v>
      </c>
      <c r="J14" s="62">
        <v>-1.5184315902770215E-2</v>
      </c>
      <c r="K14" s="62">
        <v>-1.5171123924686742E-2</v>
      </c>
      <c r="L14" s="62">
        <v>-1.5146518068728252E-2</v>
      </c>
      <c r="M14" s="62">
        <v>-1.52E-2</v>
      </c>
      <c r="N14" s="62">
        <v>-1.52E-2</v>
      </c>
      <c r="O14" s="62">
        <v>-1.52E-2</v>
      </c>
      <c r="P14" s="62">
        <v>-1.52E-2</v>
      </c>
      <c r="Q14" s="62">
        <v>-1.52E-2</v>
      </c>
      <c r="R14" s="62">
        <v>-1.52E-2</v>
      </c>
      <c r="S14" s="62">
        <v>-1.52E-2</v>
      </c>
      <c r="T14" s="62">
        <v>-1.52E-2</v>
      </c>
      <c r="U14" s="62">
        <v>-1.52E-2</v>
      </c>
      <c r="V14" s="62">
        <v>-1.52E-2</v>
      </c>
      <c r="W14" s="62">
        <v>-1.52E-2</v>
      </c>
      <c r="X14" s="62">
        <v>-1.52E-2</v>
      </c>
      <c r="Y14" s="62">
        <v>-1.52E-2</v>
      </c>
      <c r="Z14" s="62">
        <v>-1.52E-2</v>
      </c>
      <c r="AA14" s="62">
        <v>-1.52E-2</v>
      </c>
      <c r="AB14" s="62">
        <v>-1.52E-2</v>
      </c>
      <c r="AC14" s="62">
        <v>-1.52E-2</v>
      </c>
      <c r="AD14" s="62">
        <v>-1.52E-2</v>
      </c>
      <c r="AE14" s="62">
        <v>-1.52E-2</v>
      </c>
      <c r="AF14" s="62">
        <v>-1.52E-2</v>
      </c>
      <c r="AG14" s="62">
        <v>-1.52E-2</v>
      </c>
      <c r="AH14" s="62">
        <v>-1.52E-2</v>
      </c>
      <c r="AI14" s="62">
        <v>-1.52E-2</v>
      </c>
      <c r="AJ14" s="62">
        <v>-1.52E-2</v>
      </c>
      <c r="AK14" s="62">
        <v>-1.52E-2</v>
      </c>
      <c r="AL14" s="62">
        <v>-1.52E-2</v>
      </c>
      <c r="AM14" s="62">
        <v>-1.52E-2</v>
      </c>
      <c r="AN14" s="62">
        <v>-1.52E-2</v>
      </c>
      <c r="AO14" s="62">
        <v>-1.52E-2</v>
      </c>
      <c r="AP14" s="62">
        <v>-1.52E-2</v>
      </c>
      <c r="AQ14" s="62">
        <v>-1.52E-2</v>
      </c>
      <c r="AR14" s="62">
        <v>-1.52E-2</v>
      </c>
      <c r="AS14" s="62">
        <v>-1.52E-2</v>
      </c>
      <c r="AT14" s="62">
        <v>-1.52E-2</v>
      </c>
      <c r="AU14" s="62">
        <v>-1.52E-2</v>
      </c>
      <c r="AV14" s="62">
        <v>-1.52E-2</v>
      </c>
      <c r="AW14" s="62">
        <v>-1.52E-2</v>
      </c>
      <c r="AX14" s="61"/>
      <c r="AY14" s="61"/>
      <c r="AZ14" s="61"/>
      <c r="BA14" s="61"/>
      <c r="BB14" s="61"/>
      <c r="BC14" s="61"/>
      <c r="BD14" s="61"/>
    </row>
    <row r="15" spans="1:56" x14ac:dyDescent="0.3">
      <c r="A15" s="189"/>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9"/>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9"/>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90"/>
      <c r="B18" s="125" t="s">
        <v>197</v>
      </c>
      <c r="C18" s="131"/>
      <c r="D18" s="126" t="s">
        <v>40</v>
      </c>
      <c r="E18" s="59">
        <f>SUM(E13:E17)</f>
        <v>-4.2884616141208056</v>
      </c>
      <c r="F18" s="59">
        <f t="shared" ref="F18:AW18" si="0">SUM(F13:F17)</f>
        <v>-1.5223354174815656E-2</v>
      </c>
      <c r="G18" s="59">
        <f t="shared" si="0"/>
        <v>-1.5251569601382889E-2</v>
      </c>
      <c r="H18" s="59">
        <f t="shared" si="0"/>
        <v>-1.5220985139446143E-2</v>
      </c>
      <c r="I18" s="59">
        <f t="shared" si="0"/>
        <v>-1.51986911042145E-2</v>
      </c>
      <c r="J18" s="59">
        <f t="shared" si="0"/>
        <v>-1.5184315902770215E-2</v>
      </c>
      <c r="K18" s="59">
        <f t="shared" si="0"/>
        <v>-1.5171123924686742E-2</v>
      </c>
      <c r="L18" s="59">
        <f t="shared" si="0"/>
        <v>-1.5146518068728252E-2</v>
      </c>
      <c r="M18" s="59">
        <f t="shared" si="0"/>
        <v>-1.52E-2</v>
      </c>
      <c r="N18" s="59">
        <f t="shared" si="0"/>
        <v>-1.52E-2</v>
      </c>
      <c r="O18" s="59">
        <f t="shared" si="0"/>
        <v>-1.52E-2</v>
      </c>
      <c r="P18" s="59">
        <f t="shared" si="0"/>
        <v>-1.52E-2</v>
      </c>
      <c r="Q18" s="59">
        <f t="shared" si="0"/>
        <v>-1.52E-2</v>
      </c>
      <c r="R18" s="59">
        <f t="shared" si="0"/>
        <v>-1.52E-2</v>
      </c>
      <c r="S18" s="59">
        <f t="shared" si="0"/>
        <v>-1.52E-2</v>
      </c>
      <c r="T18" s="59">
        <f t="shared" si="0"/>
        <v>-1.52E-2</v>
      </c>
      <c r="U18" s="59">
        <f t="shared" si="0"/>
        <v>-1.52E-2</v>
      </c>
      <c r="V18" s="59">
        <f t="shared" si="0"/>
        <v>-1.52E-2</v>
      </c>
      <c r="W18" s="59">
        <f t="shared" si="0"/>
        <v>-1.52E-2</v>
      </c>
      <c r="X18" s="59">
        <f t="shared" si="0"/>
        <v>-1.52E-2</v>
      </c>
      <c r="Y18" s="59">
        <f t="shared" si="0"/>
        <v>-1.52E-2</v>
      </c>
      <c r="Z18" s="59">
        <f t="shared" si="0"/>
        <v>-1.52E-2</v>
      </c>
      <c r="AA18" s="59">
        <f t="shared" si="0"/>
        <v>-1.52E-2</v>
      </c>
      <c r="AB18" s="59">
        <f t="shared" si="0"/>
        <v>-1.52E-2</v>
      </c>
      <c r="AC18" s="59">
        <f t="shared" si="0"/>
        <v>-1.52E-2</v>
      </c>
      <c r="AD18" s="59">
        <f t="shared" si="0"/>
        <v>-1.52E-2</v>
      </c>
      <c r="AE18" s="59">
        <f t="shared" si="0"/>
        <v>-1.52E-2</v>
      </c>
      <c r="AF18" s="59">
        <f t="shared" si="0"/>
        <v>-1.52E-2</v>
      </c>
      <c r="AG18" s="59">
        <f t="shared" si="0"/>
        <v>-1.52E-2</v>
      </c>
      <c r="AH18" s="59">
        <f t="shared" si="0"/>
        <v>-1.52E-2</v>
      </c>
      <c r="AI18" s="59">
        <f t="shared" si="0"/>
        <v>-1.52E-2</v>
      </c>
      <c r="AJ18" s="59">
        <f t="shared" si="0"/>
        <v>-1.52E-2</v>
      </c>
      <c r="AK18" s="59">
        <f t="shared" si="0"/>
        <v>-1.52E-2</v>
      </c>
      <c r="AL18" s="59">
        <f t="shared" si="0"/>
        <v>-1.52E-2</v>
      </c>
      <c r="AM18" s="59">
        <f t="shared" si="0"/>
        <v>-1.52E-2</v>
      </c>
      <c r="AN18" s="59">
        <f t="shared" si="0"/>
        <v>-1.52E-2</v>
      </c>
      <c r="AO18" s="59">
        <f t="shared" si="0"/>
        <v>-1.52E-2</v>
      </c>
      <c r="AP18" s="59">
        <f t="shared" si="0"/>
        <v>-1.52E-2</v>
      </c>
      <c r="AQ18" s="59">
        <f t="shared" si="0"/>
        <v>-1.52E-2</v>
      </c>
      <c r="AR18" s="59">
        <f t="shared" si="0"/>
        <v>-1.52E-2</v>
      </c>
      <c r="AS18" s="59">
        <f t="shared" si="0"/>
        <v>-1.52E-2</v>
      </c>
      <c r="AT18" s="59">
        <f t="shared" si="0"/>
        <v>-1.52E-2</v>
      </c>
      <c r="AU18" s="59">
        <f t="shared" si="0"/>
        <v>-1.52E-2</v>
      </c>
      <c r="AV18" s="59">
        <f t="shared" si="0"/>
        <v>-1.52E-2</v>
      </c>
      <c r="AW18" s="59">
        <f t="shared" si="0"/>
        <v>-1.52E-2</v>
      </c>
      <c r="AX18" s="61"/>
      <c r="AY18" s="61"/>
      <c r="AZ18" s="61"/>
      <c r="BA18" s="61"/>
      <c r="BB18" s="61"/>
      <c r="BC18" s="61"/>
      <c r="BD18" s="61"/>
    </row>
    <row r="19" spans="1:56" x14ac:dyDescent="0.3">
      <c r="A19" s="191" t="s">
        <v>301</v>
      </c>
      <c r="B19" s="61" t="s">
        <v>159</v>
      </c>
      <c r="C19" s="8"/>
      <c r="D19" s="9" t="s">
        <v>40</v>
      </c>
      <c r="E19" s="62">
        <f>'Baseline scenario'!E7*-1*1.1</f>
        <v>4.1769688226818102</v>
      </c>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c r="AG19" s="62"/>
      <c r="AH19" s="62"/>
      <c r="AI19" s="62"/>
      <c r="AJ19" s="62"/>
      <c r="AK19" s="62"/>
      <c r="AL19" s="62"/>
      <c r="AM19" s="62"/>
      <c r="AN19" s="62"/>
      <c r="AO19" s="62"/>
      <c r="AP19" s="62"/>
      <c r="AQ19" s="62"/>
      <c r="AR19" s="62"/>
      <c r="AS19" s="62"/>
      <c r="AT19" s="62"/>
      <c r="AU19" s="62"/>
      <c r="AV19" s="62"/>
      <c r="AW19" s="62"/>
      <c r="AX19" s="33"/>
      <c r="AY19" s="33"/>
      <c r="AZ19" s="33"/>
      <c r="BA19" s="33"/>
      <c r="BB19" s="33"/>
      <c r="BC19" s="33"/>
      <c r="BD19" s="33"/>
    </row>
    <row r="20" spans="1:56" x14ac:dyDescent="0.3">
      <c r="A20" s="191"/>
      <c r="B20" s="61" t="s">
        <v>176</v>
      </c>
      <c r="C20" s="8"/>
      <c r="D20" s="9" t="s">
        <v>40</v>
      </c>
      <c r="E20" s="62">
        <f>'Baseline scenario'!E8*-1*1.1</f>
        <v>1.4320910065370025E-2</v>
      </c>
      <c r="F20" s="62">
        <f>'Baseline scenario'!F8*-1*1.1</f>
        <v>1.4321971361833151E-2</v>
      </c>
      <c r="G20" s="62">
        <f>'Baseline scenario'!G8*-1*1.1</f>
        <v>1.4348516138143114E-2</v>
      </c>
      <c r="H20" s="62">
        <f>'Baseline scenario'!H8*-1*1.1</f>
        <v>1.4319742598294728E-2</v>
      </c>
      <c r="I20" s="62">
        <f>'Baseline scenario'!I8*-1*1.1</f>
        <v>1.4298768604622853E-2</v>
      </c>
      <c r="J20" s="62">
        <f>'Baseline scenario'!J8*-1*1.1</f>
        <v>1.428524456642198E-2</v>
      </c>
      <c r="K20" s="62">
        <f>'Baseline scenario'!K8*-1*1.1</f>
        <v>1.4272833692303975E-2</v>
      </c>
      <c r="L20" s="62">
        <f>'Baseline scenario'!L8*-1*1.1</f>
        <v>1.4249684762027237E-2</v>
      </c>
      <c r="M20" s="62">
        <f>'Baseline scenario'!M8*-1*1.1</f>
        <v>1.43E-2</v>
      </c>
      <c r="N20" s="62">
        <f>'Baseline scenario'!N8*-1*1.1</f>
        <v>1.43E-2</v>
      </c>
      <c r="O20" s="62">
        <f>'Baseline scenario'!O8*-1*1.1</f>
        <v>1.43E-2</v>
      </c>
      <c r="P20" s="62">
        <f>'Baseline scenario'!P8*-1*1.1</f>
        <v>1.43E-2</v>
      </c>
      <c r="Q20" s="62">
        <f>'Baseline scenario'!Q8*-1*1.1</f>
        <v>1.43E-2</v>
      </c>
      <c r="R20" s="62">
        <f>'Baseline scenario'!R8*-1*1.1</f>
        <v>1.43E-2</v>
      </c>
      <c r="S20" s="62">
        <f>'Baseline scenario'!S8*-1*1.1</f>
        <v>1.43E-2</v>
      </c>
      <c r="T20" s="62">
        <f>'Baseline scenario'!T8*-1*1.1</f>
        <v>1.43E-2</v>
      </c>
      <c r="U20" s="62">
        <f>'Baseline scenario'!U8*-1*1.1</f>
        <v>1.43E-2</v>
      </c>
      <c r="V20" s="62">
        <f>'Baseline scenario'!V8*-1*1.1</f>
        <v>1.43E-2</v>
      </c>
      <c r="W20" s="62">
        <f>'Baseline scenario'!W8*-1*1.1</f>
        <v>1.43E-2</v>
      </c>
      <c r="X20" s="62">
        <f>'Baseline scenario'!X8*-1*1.1</f>
        <v>1.43E-2</v>
      </c>
      <c r="Y20" s="62">
        <f>'Baseline scenario'!Y8*-1*1.1</f>
        <v>1.43E-2</v>
      </c>
      <c r="Z20" s="62">
        <f>'Baseline scenario'!Z8*-1*1.1</f>
        <v>1.43E-2</v>
      </c>
      <c r="AA20" s="62">
        <f>'Baseline scenario'!AA8*-1*1.1</f>
        <v>1.43E-2</v>
      </c>
      <c r="AB20" s="62">
        <f>'Baseline scenario'!AB8*-1*1.1</f>
        <v>1.43E-2</v>
      </c>
      <c r="AC20" s="62">
        <f>'Baseline scenario'!AC8*-1*1.1</f>
        <v>1.43E-2</v>
      </c>
      <c r="AD20" s="62">
        <f>'Baseline scenario'!AD8*-1*1.1</f>
        <v>1.43E-2</v>
      </c>
      <c r="AE20" s="62">
        <f>'Baseline scenario'!AE8*-1*1.1</f>
        <v>1.43E-2</v>
      </c>
      <c r="AF20" s="62">
        <f>'Baseline scenario'!AF8*-1*1.1</f>
        <v>1.43E-2</v>
      </c>
      <c r="AG20" s="62">
        <f>'Baseline scenario'!AG8*-1*1.1</f>
        <v>1.43E-2</v>
      </c>
      <c r="AH20" s="62">
        <f>'Baseline scenario'!AH8*-1*1.1</f>
        <v>1.43E-2</v>
      </c>
      <c r="AI20" s="62">
        <f>'Baseline scenario'!AI8*-1*1.1</f>
        <v>1.43E-2</v>
      </c>
      <c r="AJ20" s="62">
        <f>'Baseline scenario'!AJ8*-1*1.1</f>
        <v>1.43E-2</v>
      </c>
      <c r="AK20" s="62">
        <f>'Baseline scenario'!AK8*-1*1.1</f>
        <v>1.43E-2</v>
      </c>
      <c r="AL20" s="62">
        <f>'Baseline scenario'!AL8*-1*1.1</f>
        <v>1.43E-2</v>
      </c>
      <c r="AM20" s="62">
        <f>'Baseline scenario'!AM8*-1*1.1</f>
        <v>1.43E-2</v>
      </c>
      <c r="AN20" s="62">
        <f>'Baseline scenario'!AN8*-1*1.1</f>
        <v>1.43E-2</v>
      </c>
      <c r="AO20" s="62">
        <f>'Baseline scenario'!AO8*-1*1.1</f>
        <v>1.43E-2</v>
      </c>
      <c r="AP20" s="62">
        <f>'Baseline scenario'!AP8*-1*1.1</f>
        <v>1.43E-2</v>
      </c>
      <c r="AQ20" s="62">
        <f>'Baseline scenario'!AQ8*-1*1.1</f>
        <v>1.43E-2</v>
      </c>
      <c r="AR20" s="62">
        <f>'Baseline scenario'!AR8*-1*1.1</f>
        <v>1.43E-2</v>
      </c>
      <c r="AS20" s="62">
        <f>'Baseline scenario'!AS8*-1*1.1</f>
        <v>1.43E-2</v>
      </c>
      <c r="AT20" s="62">
        <f>'Baseline scenario'!AT8*-1*1.1</f>
        <v>1.43E-2</v>
      </c>
      <c r="AU20" s="62">
        <f>'Baseline scenario'!AU8*-1*1.1</f>
        <v>1.43E-2</v>
      </c>
      <c r="AV20" s="62">
        <f>'Baseline scenario'!AV8*-1*1.1</f>
        <v>1.43E-2</v>
      </c>
      <c r="AW20" s="62">
        <f>'Baseline scenario'!AW8*-1*1.1</f>
        <v>1.43E-2</v>
      </c>
      <c r="AX20" s="33"/>
      <c r="AY20" s="33"/>
      <c r="AZ20" s="33"/>
      <c r="BA20" s="33"/>
      <c r="BB20" s="33"/>
      <c r="BC20" s="33"/>
      <c r="BD20" s="33"/>
    </row>
    <row r="21" spans="1:56" x14ac:dyDescent="0.3">
      <c r="A21" s="191"/>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91"/>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91"/>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91"/>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92"/>
      <c r="B25" s="61" t="s">
        <v>320</v>
      </c>
      <c r="C25" s="8"/>
      <c r="D25" s="9" t="s">
        <v>40</v>
      </c>
      <c r="E25" s="68">
        <f>SUM(E19:E24)</f>
        <v>4.1912897327471805</v>
      </c>
      <c r="F25" s="68">
        <f t="shared" ref="F25:BD25" si="1">SUM(F19:F24)</f>
        <v>1.4321971361833151E-2</v>
      </c>
      <c r="G25" s="68">
        <f t="shared" si="1"/>
        <v>1.4348516138143114E-2</v>
      </c>
      <c r="H25" s="68">
        <f t="shared" si="1"/>
        <v>1.4319742598294728E-2</v>
      </c>
      <c r="I25" s="68">
        <f t="shared" si="1"/>
        <v>1.4298768604622853E-2</v>
      </c>
      <c r="J25" s="68">
        <f t="shared" si="1"/>
        <v>1.428524456642198E-2</v>
      </c>
      <c r="K25" s="68">
        <f t="shared" si="1"/>
        <v>1.4272833692303975E-2</v>
      </c>
      <c r="L25" s="68">
        <f t="shared" si="1"/>
        <v>1.4249684762027237E-2</v>
      </c>
      <c r="M25" s="68">
        <f t="shared" si="1"/>
        <v>1.43E-2</v>
      </c>
      <c r="N25" s="68">
        <f t="shared" si="1"/>
        <v>1.43E-2</v>
      </c>
      <c r="O25" s="68">
        <f t="shared" si="1"/>
        <v>1.43E-2</v>
      </c>
      <c r="P25" s="68">
        <f t="shared" si="1"/>
        <v>1.43E-2</v>
      </c>
      <c r="Q25" s="68">
        <f t="shared" si="1"/>
        <v>1.43E-2</v>
      </c>
      <c r="R25" s="68">
        <f t="shared" si="1"/>
        <v>1.43E-2</v>
      </c>
      <c r="S25" s="68">
        <f t="shared" si="1"/>
        <v>1.43E-2</v>
      </c>
      <c r="T25" s="68">
        <f t="shared" si="1"/>
        <v>1.43E-2</v>
      </c>
      <c r="U25" s="68">
        <f t="shared" si="1"/>
        <v>1.43E-2</v>
      </c>
      <c r="V25" s="68">
        <f t="shared" si="1"/>
        <v>1.43E-2</v>
      </c>
      <c r="W25" s="68">
        <f t="shared" si="1"/>
        <v>1.43E-2</v>
      </c>
      <c r="X25" s="68">
        <f t="shared" si="1"/>
        <v>1.43E-2</v>
      </c>
      <c r="Y25" s="68">
        <f t="shared" si="1"/>
        <v>1.43E-2</v>
      </c>
      <c r="Z25" s="68">
        <f t="shared" si="1"/>
        <v>1.43E-2</v>
      </c>
      <c r="AA25" s="68">
        <f t="shared" si="1"/>
        <v>1.43E-2</v>
      </c>
      <c r="AB25" s="68">
        <f t="shared" si="1"/>
        <v>1.43E-2</v>
      </c>
      <c r="AC25" s="68">
        <f t="shared" si="1"/>
        <v>1.43E-2</v>
      </c>
      <c r="AD25" s="68">
        <f t="shared" si="1"/>
        <v>1.43E-2</v>
      </c>
      <c r="AE25" s="68">
        <f t="shared" si="1"/>
        <v>1.43E-2</v>
      </c>
      <c r="AF25" s="68">
        <f t="shared" si="1"/>
        <v>1.43E-2</v>
      </c>
      <c r="AG25" s="68">
        <f t="shared" si="1"/>
        <v>1.43E-2</v>
      </c>
      <c r="AH25" s="68">
        <f t="shared" si="1"/>
        <v>1.43E-2</v>
      </c>
      <c r="AI25" s="68">
        <f t="shared" si="1"/>
        <v>1.43E-2</v>
      </c>
      <c r="AJ25" s="68">
        <f t="shared" si="1"/>
        <v>1.43E-2</v>
      </c>
      <c r="AK25" s="68">
        <f t="shared" si="1"/>
        <v>1.43E-2</v>
      </c>
      <c r="AL25" s="68">
        <f t="shared" si="1"/>
        <v>1.43E-2</v>
      </c>
      <c r="AM25" s="68">
        <f t="shared" si="1"/>
        <v>1.43E-2</v>
      </c>
      <c r="AN25" s="68">
        <f t="shared" si="1"/>
        <v>1.43E-2</v>
      </c>
      <c r="AO25" s="68">
        <f t="shared" si="1"/>
        <v>1.43E-2</v>
      </c>
      <c r="AP25" s="68">
        <f t="shared" si="1"/>
        <v>1.43E-2</v>
      </c>
      <c r="AQ25" s="68">
        <f t="shared" si="1"/>
        <v>1.43E-2</v>
      </c>
      <c r="AR25" s="68">
        <f t="shared" si="1"/>
        <v>1.43E-2</v>
      </c>
      <c r="AS25" s="68">
        <f t="shared" si="1"/>
        <v>1.43E-2</v>
      </c>
      <c r="AT25" s="68">
        <f t="shared" si="1"/>
        <v>1.43E-2</v>
      </c>
      <c r="AU25" s="68">
        <f t="shared" si="1"/>
        <v>1.43E-2</v>
      </c>
      <c r="AV25" s="68">
        <f t="shared" si="1"/>
        <v>1.43E-2</v>
      </c>
      <c r="AW25" s="68">
        <f t="shared" si="1"/>
        <v>1.43E-2</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7" t="s">
        <v>96</v>
      </c>
      <c r="C26" s="58" t="s">
        <v>94</v>
      </c>
      <c r="D26" s="57" t="s">
        <v>40</v>
      </c>
      <c r="E26" s="59">
        <f>E18+E25</f>
        <v>-9.7171881373625091E-2</v>
      </c>
      <c r="F26" s="59">
        <f t="shared" ref="F26:BD26" si="2">F18+F25</f>
        <v>-9.0138281298250515E-4</v>
      </c>
      <c r="G26" s="59">
        <f t="shared" si="2"/>
        <v>-9.0305346323977555E-4</v>
      </c>
      <c r="H26" s="59">
        <f t="shared" si="2"/>
        <v>-9.0124254115141536E-4</v>
      </c>
      <c r="I26" s="59">
        <f t="shared" si="2"/>
        <v>-8.9992249959164675E-4</v>
      </c>
      <c r="J26" s="59">
        <f t="shared" si="2"/>
        <v>-8.9907133634823527E-4</v>
      </c>
      <c r="K26" s="59">
        <f t="shared" si="2"/>
        <v>-8.9829023238276705E-4</v>
      </c>
      <c r="L26" s="59">
        <f t="shared" si="2"/>
        <v>-8.9683330670101494E-4</v>
      </c>
      <c r="M26" s="59">
        <f t="shared" si="2"/>
        <v>-8.9999999999999976E-4</v>
      </c>
      <c r="N26" s="59">
        <f t="shared" si="2"/>
        <v>-8.9999999999999976E-4</v>
      </c>
      <c r="O26" s="59">
        <f t="shared" si="2"/>
        <v>-8.9999999999999976E-4</v>
      </c>
      <c r="P26" s="59">
        <f t="shared" si="2"/>
        <v>-8.9999999999999976E-4</v>
      </c>
      <c r="Q26" s="59">
        <f t="shared" si="2"/>
        <v>-8.9999999999999976E-4</v>
      </c>
      <c r="R26" s="59">
        <f t="shared" si="2"/>
        <v>-8.9999999999999976E-4</v>
      </c>
      <c r="S26" s="59">
        <f t="shared" si="2"/>
        <v>-8.9999999999999976E-4</v>
      </c>
      <c r="T26" s="59">
        <f t="shared" si="2"/>
        <v>-8.9999999999999976E-4</v>
      </c>
      <c r="U26" s="59">
        <f t="shared" si="2"/>
        <v>-8.9999999999999976E-4</v>
      </c>
      <c r="V26" s="59">
        <f t="shared" si="2"/>
        <v>-8.9999999999999976E-4</v>
      </c>
      <c r="W26" s="59">
        <f t="shared" si="2"/>
        <v>-8.9999999999999976E-4</v>
      </c>
      <c r="X26" s="59">
        <f t="shared" si="2"/>
        <v>-8.9999999999999976E-4</v>
      </c>
      <c r="Y26" s="59">
        <f t="shared" si="2"/>
        <v>-8.9999999999999976E-4</v>
      </c>
      <c r="Z26" s="59">
        <f t="shared" si="2"/>
        <v>-8.9999999999999976E-4</v>
      </c>
      <c r="AA26" s="59">
        <f t="shared" si="2"/>
        <v>-8.9999999999999976E-4</v>
      </c>
      <c r="AB26" s="59">
        <f t="shared" si="2"/>
        <v>-8.9999999999999976E-4</v>
      </c>
      <c r="AC26" s="59">
        <f t="shared" si="2"/>
        <v>-8.9999999999999976E-4</v>
      </c>
      <c r="AD26" s="59">
        <f t="shared" si="2"/>
        <v>-8.9999999999999976E-4</v>
      </c>
      <c r="AE26" s="59">
        <f t="shared" si="2"/>
        <v>-8.9999999999999976E-4</v>
      </c>
      <c r="AF26" s="59">
        <f t="shared" si="2"/>
        <v>-8.9999999999999976E-4</v>
      </c>
      <c r="AG26" s="59">
        <f t="shared" si="2"/>
        <v>-8.9999999999999976E-4</v>
      </c>
      <c r="AH26" s="59">
        <f t="shared" si="2"/>
        <v>-8.9999999999999976E-4</v>
      </c>
      <c r="AI26" s="59">
        <f t="shared" si="2"/>
        <v>-8.9999999999999976E-4</v>
      </c>
      <c r="AJ26" s="59">
        <f t="shared" si="2"/>
        <v>-8.9999999999999976E-4</v>
      </c>
      <c r="AK26" s="59">
        <f t="shared" si="2"/>
        <v>-8.9999999999999976E-4</v>
      </c>
      <c r="AL26" s="59">
        <f t="shared" si="2"/>
        <v>-8.9999999999999976E-4</v>
      </c>
      <c r="AM26" s="59">
        <f t="shared" si="2"/>
        <v>-8.9999999999999976E-4</v>
      </c>
      <c r="AN26" s="59">
        <f t="shared" si="2"/>
        <v>-8.9999999999999976E-4</v>
      </c>
      <c r="AO26" s="59">
        <f t="shared" si="2"/>
        <v>-8.9999999999999976E-4</v>
      </c>
      <c r="AP26" s="59">
        <f t="shared" si="2"/>
        <v>-8.9999999999999976E-4</v>
      </c>
      <c r="AQ26" s="59">
        <f t="shared" si="2"/>
        <v>-8.9999999999999976E-4</v>
      </c>
      <c r="AR26" s="59">
        <f t="shared" si="2"/>
        <v>-8.9999999999999976E-4</v>
      </c>
      <c r="AS26" s="59">
        <f t="shared" si="2"/>
        <v>-8.9999999999999976E-4</v>
      </c>
      <c r="AT26" s="59">
        <f t="shared" si="2"/>
        <v>-8.9999999999999976E-4</v>
      </c>
      <c r="AU26" s="59">
        <f t="shared" si="2"/>
        <v>-8.9999999999999976E-4</v>
      </c>
      <c r="AV26" s="59">
        <f t="shared" si="2"/>
        <v>-8.9999999999999976E-4</v>
      </c>
      <c r="AW26" s="59">
        <f t="shared" si="2"/>
        <v>-8.9999999999999976E-4</v>
      </c>
      <c r="AX26" s="59">
        <f t="shared" si="2"/>
        <v>0</v>
      </c>
      <c r="AY26" s="59">
        <f t="shared" si="2"/>
        <v>0</v>
      </c>
      <c r="AZ26" s="59">
        <f t="shared" si="2"/>
        <v>0</v>
      </c>
      <c r="BA26" s="59">
        <f t="shared" si="2"/>
        <v>0</v>
      </c>
      <c r="BB26" s="59">
        <f t="shared" si="2"/>
        <v>0</v>
      </c>
      <c r="BC26" s="59">
        <f t="shared" si="2"/>
        <v>0</v>
      </c>
      <c r="BD26" s="59">
        <f t="shared" si="2"/>
        <v>0</v>
      </c>
    </row>
    <row r="27" spans="1:56" x14ac:dyDescent="0.3">
      <c r="A27" s="116"/>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6"/>
      <c r="B28" s="9" t="s">
        <v>12</v>
      </c>
      <c r="C28" s="9" t="s">
        <v>43</v>
      </c>
      <c r="D28" s="9" t="s">
        <v>40</v>
      </c>
      <c r="E28" s="34">
        <f>E26*E27</f>
        <v>-7.7737505098900081E-2</v>
      </c>
      <c r="F28" s="34">
        <f t="shared" ref="F28:AW28" si="3">F26*F27</f>
        <v>-7.2110625038600414E-4</v>
      </c>
      <c r="G28" s="34">
        <f t="shared" si="3"/>
        <v>-7.224427705918205E-4</v>
      </c>
      <c r="H28" s="34">
        <f t="shared" si="3"/>
        <v>-7.2099403292113238E-4</v>
      </c>
      <c r="I28" s="34">
        <f t="shared" si="3"/>
        <v>-7.1993799967331746E-4</v>
      </c>
      <c r="J28" s="34">
        <f t="shared" si="3"/>
        <v>-7.1925706907858828E-4</v>
      </c>
      <c r="K28" s="34">
        <f t="shared" si="3"/>
        <v>-7.1863218590621368E-4</v>
      </c>
      <c r="L28" s="34">
        <f t="shared" si="3"/>
        <v>-7.1746664536081204E-4</v>
      </c>
      <c r="M28" s="34">
        <f t="shared" si="3"/>
        <v>-7.1999999999999983E-4</v>
      </c>
      <c r="N28" s="34">
        <f t="shared" si="3"/>
        <v>-7.1999999999999983E-4</v>
      </c>
      <c r="O28" s="34">
        <f t="shared" si="3"/>
        <v>-7.1999999999999983E-4</v>
      </c>
      <c r="P28" s="34">
        <f t="shared" si="3"/>
        <v>-7.1999999999999983E-4</v>
      </c>
      <c r="Q28" s="34">
        <f t="shared" si="3"/>
        <v>-7.1999999999999983E-4</v>
      </c>
      <c r="R28" s="34">
        <f t="shared" si="3"/>
        <v>-7.1999999999999983E-4</v>
      </c>
      <c r="S28" s="34">
        <f t="shared" si="3"/>
        <v>-7.1999999999999983E-4</v>
      </c>
      <c r="T28" s="34">
        <f t="shared" si="3"/>
        <v>-7.1999999999999983E-4</v>
      </c>
      <c r="U28" s="34">
        <f t="shared" si="3"/>
        <v>-7.1999999999999983E-4</v>
      </c>
      <c r="V28" s="34">
        <f t="shared" si="3"/>
        <v>-7.1999999999999983E-4</v>
      </c>
      <c r="W28" s="34">
        <f t="shared" si="3"/>
        <v>-7.1999999999999983E-4</v>
      </c>
      <c r="X28" s="34">
        <f t="shared" si="3"/>
        <v>-7.1999999999999983E-4</v>
      </c>
      <c r="Y28" s="34">
        <f t="shared" si="3"/>
        <v>-7.1999999999999983E-4</v>
      </c>
      <c r="Z28" s="34">
        <f t="shared" si="3"/>
        <v>-7.1999999999999983E-4</v>
      </c>
      <c r="AA28" s="34">
        <f t="shared" si="3"/>
        <v>-7.1999999999999983E-4</v>
      </c>
      <c r="AB28" s="34">
        <f t="shared" si="3"/>
        <v>-7.1999999999999983E-4</v>
      </c>
      <c r="AC28" s="34">
        <f t="shared" si="3"/>
        <v>-7.1999999999999983E-4</v>
      </c>
      <c r="AD28" s="34">
        <f t="shared" si="3"/>
        <v>-7.1999999999999983E-4</v>
      </c>
      <c r="AE28" s="34">
        <f t="shared" si="3"/>
        <v>-7.1999999999999983E-4</v>
      </c>
      <c r="AF28" s="34">
        <f t="shared" si="3"/>
        <v>-7.1999999999999983E-4</v>
      </c>
      <c r="AG28" s="34">
        <f t="shared" si="3"/>
        <v>-7.1999999999999983E-4</v>
      </c>
      <c r="AH28" s="34">
        <f t="shared" si="3"/>
        <v>-7.1999999999999983E-4</v>
      </c>
      <c r="AI28" s="34">
        <f t="shared" si="3"/>
        <v>-7.1999999999999983E-4</v>
      </c>
      <c r="AJ28" s="34">
        <f t="shared" si="3"/>
        <v>-7.1999999999999983E-4</v>
      </c>
      <c r="AK28" s="34">
        <f t="shared" si="3"/>
        <v>-7.1999999999999983E-4</v>
      </c>
      <c r="AL28" s="34">
        <f t="shared" si="3"/>
        <v>-7.1999999999999983E-4</v>
      </c>
      <c r="AM28" s="34">
        <f t="shared" si="3"/>
        <v>-7.1999999999999983E-4</v>
      </c>
      <c r="AN28" s="34">
        <f t="shared" si="3"/>
        <v>-7.1999999999999983E-4</v>
      </c>
      <c r="AO28" s="34">
        <f t="shared" si="3"/>
        <v>-7.1999999999999983E-4</v>
      </c>
      <c r="AP28" s="34">
        <f t="shared" si="3"/>
        <v>-7.1999999999999983E-4</v>
      </c>
      <c r="AQ28" s="34">
        <f t="shared" si="3"/>
        <v>-7.1999999999999983E-4</v>
      </c>
      <c r="AR28" s="34">
        <f t="shared" si="3"/>
        <v>-7.1999999999999983E-4</v>
      </c>
      <c r="AS28" s="34">
        <f t="shared" si="3"/>
        <v>-7.1999999999999983E-4</v>
      </c>
      <c r="AT28" s="34">
        <f t="shared" si="3"/>
        <v>-7.1999999999999983E-4</v>
      </c>
      <c r="AU28" s="34">
        <f t="shared" si="3"/>
        <v>-7.1999999999999983E-4</v>
      </c>
      <c r="AV28" s="34">
        <f t="shared" si="3"/>
        <v>-7.1999999999999983E-4</v>
      </c>
      <c r="AW28" s="34">
        <f t="shared" si="3"/>
        <v>-7.1999999999999983E-4</v>
      </c>
      <c r="AX28" s="34"/>
      <c r="AY28" s="34"/>
      <c r="AZ28" s="34"/>
      <c r="BA28" s="34"/>
      <c r="BB28" s="34"/>
      <c r="BC28" s="34"/>
      <c r="BD28" s="34"/>
    </row>
    <row r="29" spans="1:56" x14ac:dyDescent="0.3">
      <c r="A29" s="116"/>
      <c r="B29" s="9" t="s">
        <v>93</v>
      </c>
      <c r="C29" s="11" t="s">
        <v>44</v>
      </c>
      <c r="D29" s="9" t="s">
        <v>40</v>
      </c>
      <c r="E29" s="34">
        <f>E26-E28</f>
        <v>-1.943437627472501E-2</v>
      </c>
      <c r="F29" s="34">
        <f t="shared" ref="F29:AW29" si="4">F26-F28</f>
        <v>-1.8027656259650101E-4</v>
      </c>
      <c r="G29" s="34">
        <f t="shared" si="4"/>
        <v>-1.8061069264795504E-4</v>
      </c>
      <c r="H29" s="34">
        <f t="shared" si="4"/>
        <v>-1.8024850823028299E-4</v>
      </c>
      <c r="I29" s="34">
        <f t="shared" si="4"/>
        <v>-1.7998449991832928E-4</v>
      </c>
      <c r="J29" s="34">
        <f t="shared" si="4"/>
        <v>-1.7981426726964699E-4</v>
      </c>
      <c r="K29" s="34">
        <f t="shared" si="4"/>
        <v>-1.7965804647655337E-4</v>
      </c>
      <c r="L29" s="34">
        <f t="shared" si="4"/>
        <v>-1.793666613402029E-4</v>
      </c>
      <c r="M29" s="34">
        <f t="shared" si="4"/>
        <v>-1.7999999999999993E-4</v>
      </c>
      <c r="N29" s="34">
        <f t="shared" si="4"/>
        <v>-1.7999999999999993E-4</v>
      </c>
      <c r="O29" s="34">
        <f t="shared" si="4"/>
        <v>-1.7999999999999993E-4</v>
      </c>
      <c r="P29" s="34">
        <f t="shared" si="4"/>
        <v>-1.7999999999999993E-4</v>
      </c>
      <c r="Q29" s="34">
        <f t="shared" si="4"/>
        <v>-1.7999999999999993E-4</v>
      </c>
      <c r="R29" s="34">
        <f t="shared" si="4"/>
        <v>-1.7999999999999993E-4</v>
      </c>
      <c r="S29" s="34">
        <f t="shared" si="4"/>
        <v>-1.7999999999999993E-4</v>
      </c>
      <c r="T29" s="34">
        <f t="shared" si="4"/>
        <v>-1.7999999999999993E-4</v>
      </c>
      <c r="U29" s="34">
        <f t="shared" si="4"/>
        <v>-1.7999999999999993E-4</v>
      </c>
      <c r="V29" s="34">
        <f t="shared" si="4"/>
        <v>-1.7999999999999993E-4</v>
      </c>
      <c r="W29" s="34">
        <f t="shared" si="4"/>
        <v>-1.7999999999999993E-4</v>
      </c>
      <c r="X29" s="34">
        <f t="shared" si="4"/>
        <v>-1.7999999999999993E-4</v>
      </c>
      <c r="Y29" s="34">
        <f t="shared" si="4"/>
        <v>-1.7999999999999993E-4</v>
      </c>
      <c r="Z29" s="34">
        <f t="shared" si="4"/>
        <v>-1.7999999999999993E-4</v>
      </c>
      <c r="AA29" s="34">
        <f t="shared" si="4"/>
        <v>-1.7999999999999993E-4</v>
      </c>
      <c r="AB29" s="34">
        <f t="shared" si="4"/>
        <v>-1.7999999999999993E-4</v>
      </c>
      <c r="AC29" s="34">
        <f t="shared" si="4"/>
        <v>-1.7999999999999993E-4</v>
      </c>
      <c r="AD29" s="34">
        <f t="shared" si="4"/>
        <v>-1.7999999999999993E-4</v>
      </c>
      <c r="AE29" s="34">
        <f t="shared" si="4"/>
        <v>-1.7999999999999993E-4</v>
      </c>
      <c r="AF29" s="34">
        <f t="shared" si="4"/>
        <v>-1.7999999999999993E-4</v>
      </c>
      <c r="AG29" s="34">
        <f t="shared" si="4"/>
        <v>-1.7999999999999993E-4</v>
      </c>
      <c r="AH29" s="34">
        <f t="shared" si="4"/>
        <v>-1.7999999999999993E-4</v>
      </c>
      <c r="AI29" s="34">
        <f t="shared" si="4"/>
        <v>-1.7999999999999993E-4</v>
      </c>
      <c r="AJ29" s="34">
        <f t="shared" si="4"/>
        <v>-1.7999999999999993E-4</v>
      </c>
      <c r="AK29" s="34">
        <f t="shared" si="4"/>
        <v>-1.7999999999999993E-4</v>
      </c>
      <c r="AL29" s="34">
        <f t="shared" si="4"/>
        <v>-1.7999999999999993E-4</v>
      </c>
      <c r="AM29" s="34">
        <f t="shared" si="4"/>
        <v>-1.7999999999999993E-4</v>
      </c>
      <c r="AN29" s="34">
        <f t="shared" si="4"/>
        <v>-1.7999999999999993E-4</v>
      </c>
      <c r="AO29" s="34">
        <f t="shared" si="4"/>
        <v>-1.7999999999999993E-4</v>
      </c>
      <c r="AP29" s="34">
        <f t="shared" si="4"/>
        <v>-1.7999999999999993E-4</v>
      </c>
      <c r="AQ29" s="34">
        <f t="shared" si="4"/>
        <v>-1.7999999999999993E-4</v>
      </c>
      <c r="AR29" s="34">
        <f t="shared" si="4"/>
        <v>-1.7999999999999993E-4</v>
      </c>
      <c r="AS29" s="34">
        <f t="shared" si="4"/>
        <v>-1.7999999999999993E-4</v>
      </c>
      <c r="AT29" s="34">
        <f t="shared" si="4"/>
        <v>-1.7999999999999993E-4</v>
      </c>
      <c r="AU29" s="34">
        <f t="shared" si="4"/>
        <v>-1.7999999999999993E-4</v>
      </c>
      <c r="AV29" s="34">
        <f t="shared" si="4"/>
        <v>-1.7999999999999993E-4</v>
      </c>
      <c r="AW29" s="34">
        <f t="shared" si="4"/>
        <v>-1.7999999999999993E-4</v>
      </c>
      <c r="AX29" s="34"/>
      <c r="AY29" s="34"/>
      <c r="AZ29" s="34"/>
      <c r="BA29" s="34"/>
      <c r="BB29" s="34"/>
      <c r="BC29" s="34"/>
      <c r="BD29" s="34"/>
    </row>
    <row r="30" spans="1:56" ht="16.5" hidden="1" customHeight="1" outlineLevel="1" x14ac:dyDescent="0.35">
      <c r="A30" s="116"/>
      <c r="B30" s="9" t="s">
        <v>1</v>
      </c>
      <c r="C30" s="11" t="s">
        <v>53</v>
      </c>
      <c r="D30" s="9" t="s">
        <v>40</v>
      </c>
      <c r="F30" s="34">
        <f>$E$28/'Fixed data'!$C$7</f>
        <v>-1.7275001133088908E-3</v>
      </c>
      <c r="G30" s="34">
        <f>$E$28/'Fixed data'!$C$7</f>
        <v>-1.7275001133088908E-3</v>
      </c>
      <c r="H30" s="34">
        <f>$E$28/'Fixed data'!$C$7</f>
        <v>-1.7275001133088908E-3</v>
      </c>
      <c r="I30" s="34">
        <f>$E$28/'Fixed data'!$C$7</f>
        <v>-1.7275001133088908E-3</v>
      </c>
      <c r="J30" s="34">
        <f>$E$28/'Fixed data'!$C$7</f>
        <v>-1.7275001133088908E-3</v>
      </c>
      <c r="K30" s="34">
        <f>$E$28/'Fixed data'!$C$7</f>
        <v>-1.7275001133088908E-3</v>
      </c>
      <c r="L30" s="34">
        <f>$E$28/'Fixed data'!$C$7</f>
        <v>-1.7275001133088908E-3</v>
      </c>
      <c r="M30" s="34">
        <f>$E$28/'Fixed data'!$C$7</f>
        <v>-1.7275001133088908E-3</v>
      </c>
      <c r="N30" s="34">
        <f>$E$28/'Fixed data'!$C$7</f>
        <v>-1.7275001133088908E-3</v>
      </c>
      <c r="O30" s="34">
        <f>$E$28/'Fixed data'!$C$7</f>
        <v>-1.7275001133088908E-3</v>
      </c>
      <c r="P30" s="34">
        <f>$E$28/'Fixed data'!$C$7</f>
        <v>-1.7275001133088908E-3</v>
      </c>
      <c r="Q30" s="34">
        <f>$E$28/'Fixed data'!$C$7</f>
        <v>-1.7275001133088908E-3</v>
      </c>
      <c r="R30" s="34">
        <f>$E$28/'Fixed data'!$C$7</f>
        <v>-1.7275001133088908E-3</v>
      </c>
      <c r="S30" s="34">
        <f>$E$28/'Fixed data'!$C$7</f>
        <v>-1.7275001133088908E-3</v>
      </c>
      <c r="T30" s="34">
        <f>$E$28/'Fixed data'!$C$7</f>
        <v>-1.7275001133088908E-3</v>
      </c>
      <c r="U30" s="34">
        <f>$E$28/'Fixed data'!$C$7</f>
        <v>-1.7275001133088908E-3</v>
      </c>
      <c r="V30" s="34">
        <f>$E$28/'Fixed data'!$C$7</f>
        <v>-1.7275001133088908E-3</v>
      </c>
      <c r="W30" s="34">
        <f>$E$28/'Fixed data'!$C$7</f>
        <v>-1.7275001133088908E-3</v>
      </c>
      <c r="X30" s="34">
        <f>$E$28/'Fixed data'!$C$7</f>
        <v>-1.7275001133088908E-3</v>
      </c>
      <c r="Y30" s="34">
        <f>$E$28/'Fixed data'!$C$7</f>
        <v>-1.7275001133088908E-3</v>
      </c>
      <c r="Z30" s="34">
        <f>$E$28/'Fixed data'!$C$7</f>
        <v>-1.7275001133088908E-3</v>
      </c>
      <c r="AA30" s="34">
        <f>$E$28/'Fixed data'!$C$7</f>
        <v>-1.7275001133088908E-3</v>
      </c>
      <c r="AB30" s="34">
        <f>$E$28/'Fixed data'!$C$7</f>
        <v>-1.7275001133088908E-3</v>
      </c>
      <c r="AC30" s="34">
        <f>$E$28/'Fixed data'!$C$7</f>
        <v>-1.7275001133088908E-3</v>
      </c>
      <c r="AD30" s="34">
        <f>$E$28/'Fixed data'!$C$7</f>
        <v>-1.7275001133088908E-3</v>
      </c>
      <c r="AE30" s="34">
        <f>$E$28/'Fixed data'!$C$7</f>
        <v>-1.7275001133088908E-3</v>
      </c>
      <c r="AF30" s="34">
        <f>$E$28/'Fixed data'!$C$7</f>
        <v>-1.7275001133088908E-3</v>
      </c>
      <c r="AG30" s="34">
        <f>$E$28/'Fixed data'!$C$7</f>
        <v>-1.7275001133088908E-3</v>
      </c>
      <c r="AH30" s="34">
        <f>$E$28/'Fixed data'!$C$7</f>
        <v>-1.7275001133088908E-3</v>
      </c>
      <c r="AI30" s="34">
        <f>$E$28/'Fixed data'!$C$7</f>
        <v>-1.7275001133088908E-3</v>
      </c>
      <c r="AJ30" s="34">
        <f>$E$28/'Fixed data'!$C$7</f>
        <v>-1.7275001133088908E-3</v>
      </c>
      <c r="AK30" s="34">
        <f>$E$28/'Fixed data'!$C$7</f>
        <v>-1.7275001133088908E-3</v>
      </c>
      <c r="AL30" s="34">
        <f>$E$28/'Fixed data'!$C$7</f>
        <v>-1.7275001133088908E-3</v>
      </c>
      <c r="AM30" s="34">
        <f>$E$28/'Fixed data'!$C$7</f>
        <v>-1.7275001133088908E-3</v>
      </c>
      <c r="AN30" s="34">
        <f>$E$28/'Fixed data'!$C$7</f>
        <v>-1.7275001133088908E-3</v>
      </c>
      <c r="AO30" s="34">
        <f>$E$28/'Fixed data'!$C$7</f>
        <v>-1.7275001133088908E-3</v>
      </c>
      <c r="AP30" s="34">
        <f>$E$28/'Fixed data'!$C$7</f>
        <v>-1.7275001133088908E-3</v>
      </c>
      <c r="AQ30" s="34">
        <f>$E$28/'Fixed data'!$C$7</f>
        <v>-1.7275001133088908E-3</v>
      </c>
      <c r="AR30" s="34">
        <f>$E$28/'Fixed data'!$C$7</f>
        <v>-1.7275001133088908E-3</v>
      </c>
      <c r="AS30" s="34">
        <f>$E$28/'Fixed data'!$C$7</f>
        <v>-1.7275001133088908E-3</v>
      </c>
      <c r="AT30" s="34">
        <f>$E$28/'Fixed data'!$C$7</f>
        <v>-1.7275001133088908E-3</v>
      </c>
      <c r="AU30" s="34">
        <f>$E$28/'Fixed data'!$C$7</f>
        <v>-1.7275001133088908E-3</v>
      </c>
      <c r="AV30" s="34">
        <f>$E$28/'Fixed data'!$C$7</f>
        <v>-1.7275001133088908E-3</v>
      </c>
      <c r="AW30" s="34">
        <f>$E$28/'Fixed data'!$C$7</f>
        <v>-1.7275001133088908E-3</v>
      </c>
      <c r="AX30" s="34">
        <f>$E$28/'Fixed data'!$C$7</f>
        <v>-1.7275001133088908E-3</v>
      </c>
      <c r="AY30" s="34"/>
      <c r="AZ30" s="34"/>
      <c r="BA30" s="34"/>
      <c r="BB30" s="34"/>
      <c r="BC30" s="34"/>
      <c r="BD30" s="34"/>
    </row>
    <row r="31" spans="1:56" ht="16.5" hidden="1" customHeight="1" outlineLevel="1" x14ac:dyDescent="0.35">
      <c r="A31" s="116"/>
      <c r="B31" s="9" t="s">
        <v>2</v>
      </c>
      <c r="C31" s="11" t="s">
        <v>54</v>
      </c>
      <c r="D31" s="9" t="s">
        <v>40</v>
      </c>
      <c r="F31" s="34"/>
      <c r="G31" s="34">
        <f>$F$28/'Fixed data'!$C$7</f>
        <v>-1.6024583341911204E-5</v>
      </c>
      <c r="H31" s="34">
        <f>$F$28/'Fixed data'!$C$7</f>
        <v>-1.6024583341911204E-5</v>
      </c>
      <c r="I31" s="34">
        <f>$F$28/'Fixed data'!$C$7</f>
        <v>-1.6024583341911204E-5</v>
      </c>
      <c r="J31" s="34">
        <f>$F$28/'Fixed data'!$C$7</f>
        <v>-1.6024583341911204E-5</v>
      </c>
      <c r="K31" s="34">
        <f>$F$28/'Fixed data'!$C$7</f>
        <v>-1.6024583341911204E-5</v>
      </c>
      <c r="L31" s="34">
        <f>$F$28/'Fixed data'!$C$7</f>
        <v>-1.6024583341911204E-5</v>
      </c>
      <c r="M31" s="34">
        <f>$F$28/'Fixed data'!$C$7</f>
        <v>-1.6024583341911204E-5</v>
      </c>
      <c r="N31" s="34">
        <f>$F$28/'Fixed data'!$C$7</f>
        <v>-1.6024583341911204E-5</v>
      </c>
      <c r="O31" s="34">
        <f>$F$28/'Fixed data'!$C$7</f>
        <v>-1.6024583341911204E-5</v>
      </c>
      <c r="P31" s="34">
        <f>$F$28/'Fixed data'!$C$7</f>
        <v>-1.6024583341911204E-5</v>
      </c>
      <c r="Q31" s="34">
        <f>$F$28/'Fixed data'!$C$7</f>
        <v>-1.6024583341911204E-5</v>
      </c>
      <c r="R31" s="34">
        <f>$F$28/'Fixed data'!$C$7</f>
        <v>-1.6024583341911204E-5</v>
      </c>
      <c r="S31" s="34">
        <f>$F$28/'Fixed data'!$C$7</f>
        <v>-1.6024583341911204E-5</v>
      </c>
      <c r="T31" s="34">
        <f>$F$28/'Fixed data'!$C$7</f>
        <v>-1.6024583341911204E-5</v>
      </c>
      <c r="U31" s="34">
        <f>$F$28/'Fixed data'!$C$7</f>
        <v>-1.6024583341911204E-5</v>
      </c>
      <c r="V31" s="34">
        <f>$F$28/'Fixed data'!$C$7</f>
        <v>-1.6024583341911204E-5</v>
      </c>
      <c r="W31" s="34">
        <f>$F$28/'Fixed data'!$C$7</f>
        <v>-1.6024583341911204E-5</v>
      </c>
      <c r="X31" s="34">
        <f>$F$28/'Fixed data'!$C$7</f>
        <v>-1.6024583341911204E-5</v>
      </c>
      <c r="Y31" s="34">
        <f>$F$28/'Fixed data'!$C$7</f>
        <v>-1.6024583341911204E-5</v>
      </c>
      <c r="Z31" s="34">
        <f>$F$28/'Fixed data'!$C$7</f>
        <v>-1.6024583341911204E-5</v>
      </c>
      <c r="AA31" s="34">
        <f>$F$28/'Fixed data'!$C$7</f>
        <v>-1.6024583341911204E-5</v>
      </c>
      <c r="AB31" s="34">
        <f>$F$28/'Fixed data'!$C$7</f>
        <v>-1.6024583341911204E-5</v>
      </c>
      <c r="AC31" s="34">
        <f>$F$28/'Fixed data'!$C$7</f>
        <v>-1.6024583341911204E-5</v>
      </c>
      <c r="AD31" s="34">
        <f>$F$28/'Fixed data'!$C$7</f>
        <v>-1.6024583341911204E-5</v>
      </c>
      <c r="AE31" s="34">
        <f>$F$28/'Fixed data'!$C$7</f>
        <v>-1.6024583341911204E-5</v>
      </c>
      <c r="AF31" s="34">
        <f>$F$28/'Fixed data'!$C$7</f>
        <v>-1.6024583341911204E-5</v>
      </c>
      <c r="AG31" s="34">
        <f>$F$28/'Fixed data'!$C$7</f>
        <v>-1.6024583341911204E-5</v>
      </c>
      <c r="AH31" s="34">
        <f>$F$28/'Fixed data'!$C$7</f>
        <v>-1.6024583341911204E-5</v>
      </c>
      <c r="AI31" s="34">
        <f>$F$28/'Fixed data'!$C$7</f>
        <v>-1.6024583341911204E-5</v>
      </c>
      <c r="AJ31" s="34">
        <f>$F$28/'Fixed data'!$C$7</f>
        <v>-1.6024583341911204E-5</v>
      </c>
      <c r="AK31" s="34">
        <f>$F$28/'Fixed data'!$C$7</f>
        <v>-1.6024583341911204E-5</v>
      </c>
      <c r="AL31" s="34">
        <f>$F$28/'Fixed data'!$C$7</f>
        <v>-1.6024583341911204E-5</v>
      </c>
      <c r="AM31" s="34">
        <f>$F$28/'Fixed data'!$C$7</f>
        <v>-1.6024583341911204E-5</v>
      </c>
      <c r="AN31" s="34">
        <f>$F$28/'Fixed data'!$C$7</f>
        <v>-1.6024583341911204E-5</v>
      </c>
      <c r="AO31" s="34">
        <f>$F$28/'Fixed data'!$C$7</f>
        <v>-1.6024583341911204E-5</v>
      </c>
      <c r="AP31" s="34">
        <f>$F$28/'Fixed data'!$C$7</f>
        <v>-1.6024583341911204E-5</v>
      </c>
      <c r="AQ31" s="34">
        <f>$F$28/'Fixed data'!$C$7</f>
        <v>-1.6024583341911204E-5</v>
      </c>
      <c r="AR31" s="34">
        <f>$F$28/'Fixed data'!$C$7</f>
        <v>-1.6024583341911204E-5</v>
      </c>
      <c r="AS31" s="34">
        <f>$F$28/'Fixed data'!$C$7</f>
        <v>-1.6024583341911204E-5</v>
      </c>
      <c r="AT31" s="34">
        <f>$F$28/'Fixed data'!$C$7</f>
        <v>-1.6024583341911204E-5</v>
      </c>
      <c r="AU31" s="34">
        <f>$F$28/'Fixed data'!$C$7</f>
        <v>-1.6024583341911204E-5</v>
      </c>
      <c r="AV31" s="34">
        <f>$F$28/'Fixed data'!$C$7</f>
        <v>-1.6024583341911204E-5</v>
      </c>
      <c r="AW31" s="34">
        <f>$F$28/'Fixed data'!$C$7</f>
        <v>-1.6024583341911204E-5</v>
      </c>
      <c r="AX31" s="34">
        <f>$F$28/'Fixed data'!$C$7</f>
        <v>-1.6024583341911204E-5</v>
      </c>
      <c r="AY31" s="34">
        <f>$F$28/'Fixed data'!$C$7</f>
        <v>-1.6024583341911204E-5</v>
      </c>
      <c r="AZ31" s="34"/>
      <c r="BA31" s="34"/>
      <c r="BB31" s="34"/>
      <c r="BC31" s="34"/>
      <c r="BD31" s="34"/>
    </row>
    <row r="32" spans="1:56" ht="16.5" hidden="1" customHeight="1" outlineLevel="1" x14ac:dyDescent="0.35">
      <c r="A32" s="116"/>
      <c r="B32" s="9" t="s">
        <v>3</v>
      </c>
      <c r="C32" s="11" t="s">
        <v>55</v>
      </c>
      <c r="D32" s="9" t="s">
        <v>40</v>
      </c>
      <c r="F32" s="34"/>
      <c r="G32" s="34"/>
      <c r="H32" s="34">
        <f>$G$28/'Fixed data'!$C$7</f>
        <v>-1.6054283790929344E-5</v>
      </c>
      <c r="I32" s="34">
        <f>$G$28/'Fixed data'!$C$7</f>
        <v>-1.6054283790929344E-5</v>
      </c>
      <c r="J32" s="34">
        <f>$G$28/'Fixed data'!$C$7</f>
        <v>-1.6054283790929344E-5</v>
      </c>
      <c r="K32" s="34">
        <f>$G$28/'Fixed data'!$C$7</f>
        <v>-1.6054283790929344E-5</v>
      </c>
      <c r="L32" s="34">
        <f>$G$28/'Fixed data'!$C$7</f>
        <v>-1.6054283790929344E-5</v>
      </c>
      <c r="M32" s="34">
        <f>$G$28/'Fixed data'!$C$7</f>
        <v>-1.6054283790929344E-5</v>
      </c>
      <c r="N32" s="34">
        <f>$G$28/'Fixed data'!$C$7</f>
        <v>-1.6054283790929344E-5</v>
      </c>
      <c r="O32" s="34">
        <f>$G$28/'Fixed data'!$C$7</f>
        <v>-1.6054283790929344E-5</v>
      </c>
      <c r="P32" s="34">
        <f>$G$28/'Fixed data'!$C$7</f>
        <v>-1.6054283790929344E-5</v>
      </c>
      <c r="Q32" s="34">
        <f>$G$28/'Fixed data'!$C$7</f>
        <v>-1.6054283790929344E-5</v>
      </c>
      <c r="R32" s="34">
        <f>$G$28/'Fixed data'!$C$7</f>
        <v>-1.6054283790929344E-5</v>
      </c>
      <c r="S32" s="34">
        <f>$G$28/'Fixed data'!$C$7</f>
        <v>-1.6054283790929344E-5</v>
      </c>
      <c r="T32" s="34">
        <f>$G$28/'Fixed data'!$C$7</f>
        <v>-1.6054283790929344E-5</v>
      </c>
      <c r="U32" s="34">
        <f>$G$28/'Fixed data'!$C$7</f>
        <v>-1.6054283790929344E-5</v>
      </c>
      <c r="V32" s="34">
        <f>$G$28/'Fixed data'!$C$7</f>
        <v>-1.6054283790929344E-5</v>
      </c>
      <c r="W32" s="34">
        <f>$G$28/'Fixed data'!$C$7</f>
        <v>-1.6054283790929344E-5</v>
      </c>
      <c r="X32" s="34">
        <f>$G$28/'Fixed data'!$C$7</f>
        <v>-1.6054283790929344E-5</v>
      </c>
      <c r="Y32" s="34">
        <f>$G$28/'Fixed data'!$C$7</f>
        <v>-1.6054283790929344E-5</v>
      </c>
      <c r="Z32" s="34">
        <f>$G$28/'Fixed data'!$C$7</f>
        <v>-1.6054283790929344E-5</v>
      </c>
      <c r="AA32" s="34">
        <f>$G$28/'Fixed data'!$C$7</f>
        <v>-1.6054283790929344E-5</v>
      </c>
      <c r="AB32" s="34">
        <f>$G$28/'Fixed data'!$C$7</f>
        <v>-1.6054283790929344E-5</v>
      </c>
      <c r="AC32" s="34">
        <f>$G$28/'Fixed data'!$C$7</f>
        <v>-1.6054283790929344E-5</v>
      </c>
      <c r="AD32" s="34">
        <f>$G$28/'Fixed data'!$C$7</f>
        <v>-1.6054283790929344E-5</v>
      </c>
      <c r="AE32" s="34">
        <f>$G$28/'Fixed data'!$C$7</f>
        <v>-1.6054283790929344E-5</v>
      </c>
      <c r="AF32" s="34">
        <f>$G$28/'Fixed data'!$C$7</f>
        <v>-1.6054283790929344E-5</v>
      </c>
      <c r="AG32" s="34">
        <f>$G$28/'Fixed data'!$C$7</f>
        <v>-1.6054283790929344E-5</v>
      </c>
      <c r="AH32" s="34">
        <f>$G$28/'Fixed data'!$C$7</f>
        <v>-1.6054283790929344E-5</v>
      </c>
      <c r="AI32" s="34">
        <f>$G$28/'Fixed data'!$C$7</f>
        <v>-1.6054283790929344E-5</v>
      </c>
      <c r="AJ32" s="34">
        <f>$G$28/'Fixed data'!$C$7</f>
        <v>-1.6054283790929344E-5</v>
      </c>
      <c r="AK32" s="34">
        <f>$G$28/'Fixed data'!$C$7</f>
        <v>-1.6054283790929344E-5</v>
      </c>
      <c r="AL32" s="34">
        <f>$G$28/'Fixed data'!$C$7</f>
        <v>-1.6054283790929344E-5</v>
      </c>
      <c r="AM32" s="34">
        <f>$G$28/'Fixed data'!$C$7</f>
        <v>-1.6054283790929344E-5</v>
      </c>
      <c r="AN32" s="34">
        <f>$G$28/'Fixed data'!$C$7</f>
        <v>-1.6054283790929344E-5</v>
      </c>
      <c r="AO32" s="34">
        <f>$G$28/'Fixed data'!$C$7</f>
        <v>-1.6054283790929344E-5</v>
      </c>
      <c r="AP32" s="34">
        <f>$G$28/'Fixed data'!$C$7</f>
        <v>-1.6054283790929344E-5</v>
      </c>
      <c r="AQ32" s="34">
        <f>$G$28/'Fixed data'!$C$7</f>
        <v>-1.6054283790929344E-5</v>
      </c>
      <c r="AR32" s="34">
        <f>$G$28/'Fixed data'!$C$7</f>
        <v>-1.6054283790929344E-5</v>
      </c>
      <c r="AS32" s="34">
        <f>$G$28/'Fixed data'!$C$7</f>
        <v>-1.6054283790929344E-5</v>
      </c>
      <c r="AT32" s="34">
        <f>$G$28/'Fixed data'!$C$7</f>
        <v>-1.6054283790929344E-5</v>
      </c>
      <c r="AU32" s="34">
        <f>$G$28/'Fixed data'!$C$7</f>
        <v>-1.6054283790929344E-5</v>
      </c>
      <c r="AV32" s="34">
        <f>$G$28/'Fixed data'!$C$7</f>
        <v>-1.6054283790929344E-5</v>
      </c>
      <c r="AW32" s="34">
        <f>$G$28/'Fixed data'!$C$7</f>
        <v>-1.6054283790929344E-5</v>
      </c>
      <c r="AX32" s="34">
        <f>$G$28/'Fixed data'!$C$7</f>
        <v>-1.6054283790929344E-5</v>
      </c>
      <c r="AY32" s="34">
        <f>$G$28/'Fixed data'!$C$7</f>
        <v>-1.6054283790929344E-5</v>
      </c>
      <c r="AZ32" s="34">
        <f>$G$28/'Fixed data'!$C$7</f>
        <v>-1.6054283790929344E-5</v>
      </c>
      <c r="BA32" s="34"/>
      <c r="BB32" s="34"/>
      <c r="BC32" s="34"/>
      <c r="BD32" s="34"/>
    </row>
    <row r="33" spans="1:57" ht="16.5" hidden="1" customHeight="1" outlineLevel="1" x14ac:dyDescent="0.35">
      <c r="A33" s="116"/>
      <c r="B33" s="9" t="s">
        <v>4</v>
      </c>
      <c r="C33" s="11" t="s">
        <v>56</v>
      </c>
      <c r="D33" s="9" t="s">
        <v>40</v>
      </c>
      <c r="F33" s="34"/>
      <c r="G33" s="34"/>
      <c r="H33" s="34"/>
      <c r="I33" s="34">
        <f>$H$28/'Fixed data'!$C$7</f>
        <v>-1.6022089620469608E-5</v>
      </c>
      <c r="J33" s="34">
        <f>$H$28/'Fixed data'!$C$7</f>
        <v>-1.6022089620469608E-5</v>
      </c>
      <c r="K33" s="34">
        <f>$H$28/'Fixed data'!$C$7</f>
        <v>-1.6022089620469608E-5</v>
      </c>
      <c r="L33" s="34">
        <f>$H$28/'Fixed data'!$C$7</f>
        <v>-1.6022089620469608E-5</v>
      </c>
      <c r="M33" s="34">
        <f>$H$28/'Fixed data'!$C$7</f>
        <v>-1.6022089620469608E-5</v>
      </c>
      <c r="N33" s="34">
        <f>$H$28/'Fixed data'!$C$7</f>
        <v>-1.6022089620469608E-5</v>
      </c>
      <c r="O33" s="34">
        <f>$H$28/'Fixed data'!$C$7</f>
        <v>-1.6022089620469608E-5</v>
      </c>
      <c r="P33" s="34">
        <f>$H$28/'Fixed data'!$C$7</f>
        <v>-1.6022089620469608E-5</v>
      </c>
      <c r="Q33" s="34">
        <f>$H$28/'Fixed data'!$C$7</f>
        <v>-1.6022089620469608E-5</v>
      </c>
      <c r="R33" s="34">
        <f>$H$28/'Fixed data'!$C$7</f>
        <v>-1.6022089620469608E-5</v>
      </c>
      <c r="S33" s="34">
        <f>$H$28/'Fixed data'!$C$7</f>
        <v>-1.6022089620469608E-5</v>
      </c>
      <c r="T33" s="34">
        <f>$H$28/'Fixed data'!$C$7</f>
        <v>-1.6022089620469608E-5</v>
      </c>
      <c r="U33" s="34">
        <f>$H$28/'Fixed data'!$C$7</f>
        <v>-1.6022089620469608E-5</v>
      </c>
      <c r="V33" s="34">
        <f>$H$28/'Fixed data'!$C$7</f>
        <v>-1.6022089620469608E-5</v>
      </c>
      <c r="W33" s="34">
        <f>$H$28/'Fixed data'!$C$7</f>
        <v>-1.6022089620469608E-5</v>
      </c>
      <c r="X33" s="34">
        <f>$H$28/'Fixed data'!$C$7</f>
        <v>-1.6022089620469608E-5</v>
      </c>
      <c r="Y33" s="34">
        <f>$H$28/'Fixed data'!$C$7</f>
        <v>-1.6022089620469608E-5</v>
      </c>
      <c r="Z33" s="34">
        <f>$H$28/'Fixed data'!$C$7</f>
        <v>-1.6022089620469608E-5</v>
      </c>
      <c r="AA33" s="34">
        <f>$H$28/'Fixed data'!$C$7</f>
        <v>-1.6022089620469608E-5</v>
      </c>
      <c r="AB33" s="34">
        <f>$H$28/'Fixed data'!$C$7</f>
        <v>-1.6022089620469608E-5</v>
      </c>
      <c r="AC33" s="34">
        <f>$H$28/'Fixed data'!$C$7</f>
        <v>-1.6022089620469608E-5</v>
      </c>
      <c r="AD33" s="34">
        <f>$H$28/'Fixed data'!$C$7</f>
        <v>-1.6022089620469608E-5</v>
      </c>
      <c r="AE33" s="34">
        <f>$H$28/'Fixed data'!$C$7</f>
        <v>-1.6022089620469608E-5</v>
      </c>
      <c r="AF33" s="34">
        <f>$H$28/'Fixed data'!$C$7</f>
        <v>-1.6022089620469608E-5</v>
      </c>
      <c r="AG33" s="34">
        <f>$H$28/'Fixed data'!$C$7</f>
        <v>-1.6022089620469608E-5</v>
      </c>
      <c r="AH33" s="34">
        <f>$H$28/'Fixed data'!$C$7</f>
        <v>-1.6022089620469608E-5</v>
      </c>
      <c r="AI33" s="34">
        <f>$H$28/'Fixed data'!$C$7</f>
        <v>-1.6022089620469608E-5</v>
      </c>
      <c r="AJ33" s="34">
        <f>$H$28/'Fixed data'!$C$7</f>
        <v>-1.6022089620469608E-5</v>
      </c>
      <c r="AK33" s="34">
        <f>$H$28/'Fixed data'!$C$7</f>
        <v>-1.6022089620469608E-5</v>
      </c>
      <c r="AL33" s="34">
        <f>$H$28/'Fixed data'!$C$7</f>
        <v>-1.6022089620469608E-5</v>
      </c>
      <c r="AM33" s="34">
        <f>$H$28/'Fixed data'!$C$7</f>
        <v>-1.6022089620469608E-5</v>
      </c>
      <c r="AN33" s="34">
        <f>$H$28/'Fixed data'!$C$7</f>
        <v>-1.6022089620469608E-5</v>
      </c>
      <c r="AO33" s="34">
        <f>$H$28/'Fixed data'!$C$7</f>
        <v>-1.6022089620469608E-5</v>
      </c>
      <c r="AP33" s="34">
        <f>$H$28/'Fixed data'!$C$7</f>
        <v>-1.6022089620469608E-5</v>
      </c>
      <c r="AQ33" s="34">
        <f>$H$28/'Fixed data'!$C$7</f>
        <v>-1.6022089620469608E-5</v>
      </c>
      <c r="AR33" s="34">
        <f>$H$28/'Fixed data'!$C$7</f>
        <v>-1.6022089620469608E-5</v>
      </c>
      <c r="AS33" s="34">
        <f>$H$28/'Fixed data'!$C$7</f>
        <v>-1.6022089620469608E-5</v>
      </c>
      <c r="AT33" s="34">
        <f>$H$28/'Fixed data'!$C$7</f>
        <v>-1.6022089620469608E-5</v>
      </c>
      <c r="AU33" s="34">
        <f>$H$28/'Fixed data'!$C$7</f>
        <v>-1.6022089620469608E-5</v>
      </c>
      <c r="AV33" s="34">
        <f>$H$28/'Fixed data'!$C$7</f>
        <v>-1.6022089620469608E-5</v>
      </c>
      <c r="AW33" s="34">
        <f>$H$28/'Fixed data'!$C$7</f>
        <v>-1.6022089620469608E-5</v>
      </c>
      <c r="AX33" s="34">
        <f>$H$28/'Fixed data'!$C$7</f>
        <v>-1.6022089620469608E-5</v>
      </c>
      <c r="AY33" s="34">
        <f>$H$28/'Fixed data'!$C$7</f>
        <v>-1.6022089620469608E-5</v>
      </c>
      <c r="AZ33" s="34">
        <f>$H$28/'Fixed data'!$C$7</f>
        <v>-1.6022089620469608E-5</v>
      </c>
      <c r="BA33" s="34">
        <f>$H$28/'Fixed data'!$C$7</f>
        <v>-1.6022089620469608E-5</v>
      </c>
      <c r="BB33" s="34"/>
      <c r="BC33" s="34"/>
      <c r="BD33" s="34"/>
    </row>
    <row r="34" spans="1:57" ht="16.5" hidden="1" customHeight="1" outlineLevel="1" x14ac:dyDescent="0.35">
      <c r="A34" s="116"/>
      <c r="B34" s="9" t="s">
        <v>5</v>
      </c>
      <c r="C34" s="11" t="s">
        <v>57</v>
      </c>
      <c r="D34" s="9" t="s">
        <v>40</v>
      </c>
      <c r="F34" s="34"/>
      <c r="G34" s="34"/>
      <c r="H34" s="34"/>
      <c r="I34" s="34"/>
      <c r="J34" s="34">
        <f>$I$28/'Fixed data'!$C$7</f>
        <v>-1.599862221496261E-5</v>
      </c>
      <c r="K34" s="34">
        <f>$I$28/'Fixed data'!$C$7</f>
        <v>-1.599862221496261E-5</v>
      </c>
      <c r="L34" s="34">
        <f>$I$28/'Fixed data'!$C$7</f>
        <v>-1.599862221496261E-5</v>
      </c>
      <c r="M34" s="34">
        <f>$I$28/'Fixed data'!$C$7</f>
        <v>-1.599862221496261E-5</v>
      </c>
      <c r="N34" s="34">
        <f>$I$28/'Fixed data'!$C$7</f>
        <v>-1.599862221496261E-5</v>
      </c>
      <c r="O34" s="34">
        <f>$I$28/'Fixed data'!$C$7</f>
        <v>-1.599862221496261E-5</v>
      </c>
      <c r="P34" s="34">
        <f>$I$28/'Fixed data'!$C$7</f>
        <v>-1.599862221496261E-5</v>
      </c>
      <c r="Q34" s="34">
        <f>$I$28/'Fixed data'!$C$7</f>
        <v>-1.599862221496261E-5</v>
      </c>
      <c r="R34" s="34">
        <f>$I$28/'Fixed data'!$C$7</f>
        <v>-1.599862221496261E-5</v>
      </c>
      <c r="S34" s="34">
        <f>$I$28/'Fixed data'!$C$7</f>
        <v>-1.599862221496261E-5</v>
      </c>
      <c r="T34" s="34">
        <f>$I$28/'Fixed data'!$C$7</f>
        <v>-1.599862221496261E-5</v>
      </c>
      <c r="U34" s="34">
        <f>$I$28/'Fixed data'!$C$7</f>
        <v>-1.599862221496261E-5</v>
      </c>
      <c r="V34" s="34">
        <f>$I$28/'Fixed data'!$C$7</f>
        <v>-1.599862221496261E-5</v>
      </c>
      <c r="W34" s="34">
        <f>$I$28/'Fixed data'!$C$7</f>
        <v>-1.599862221496261E-5</v>
      </c>
      <c r="X34" s="34">
        <f>$I$28/'Fixed data'!$C$7</f>
        <v>-1.599862221496261E-5</v>
      </c>
      <c r="Y34" s="34">
        <f>$I$28/'Fixed data'!$C$7</f>
        <v>-1.599862221496261E-5</v>
      </c>
      <c r="Z34" s="34">
        <f>$I$28/'Fixed data'!$C$7</f>
        <v>-1.599862221496261E-5</v>
      </c>
      <c r="AA34" s="34">
        <f>$I$28/'Fixed data'!$C$7</f>
        <v>-1.599862221496261E-5</v>
      </c>
      <c r="AB34" s="34">
        <f>$I$28/'Fixed data'!$C$7</f>
        <v>-1.599862221496261E-5</v>
      </c>
      <c r="AC34" s="34">
        <f>$I$28/'Fixed data'!$C$7</f>
        <v>-1.599862221496261E-5</v>
      </c>
      <c r="AD34" s="34">
        <f>$I$28/'Fixed data'!$C$7</f>
        <v>-1.599862221496261E-5</v>
      </c>
      <c r="AE34" s="34">
        <f>$I$28/'Fixed data'!$C$7</f>
        <v>-1.599862221496261E-5</v>
      </c>
      <c r="AF34" s="34">
        <f>$I$28/'Fixed data'!$C$7</f>
        <v>-1.599862221496261E-5</v>
      </c>
      <c r="AG34" s="34">
        <f>$I$28/'Fixed data'!$C$7</f>
        <v>-1.599862221496261E-5</v>
      </c>
      <c r="AH34" s="34">
        <f>$I$28/'Fixed data'!$C$7</f>
        <v>-1.599862221496261E-5</v>
      </c>
      <c r="AI34" s="34">
        <f>$I$28/'Fixed data'!$C$7</f>
        <v>-1.599862221496261E-5</v>
      </c>
      <c r="AJ34" s="34">
        <f>$I$28/'Fixed data'!$C$7</f>
        <v>-1.599862221496261E-5</v>
      </c>
      <c r="AK34" s="34">
        <f>$I$28/'Fixed data'!$C$7</f>
        <v>-1.599862221496261E-5</v>
      </c>
      <c r="AL34" s="34">
        <f>$I$28/'Fixed data'!$C$7</f>
        <v>-1.599862221496261E-5</v>
      </c>
      <c r="AM34" s="34">
        <f>$I$28/'Fixed data'!$C$7</f>
        <v>-1.599862221496261E-5</v>
      </c>
      <c r="AN34" s="34">
        <f>$I$28/'Fixed data'!$C$7</f>
        <v>-1.599862221496261E-5</v>
      </c>
      <c r="AO34" s="34">
        <f>$I$28/'Fixed data'!$C$7</f>
        <v>-1.599862221496261E-5</v>
      </c>
      <c r="AP34" s="34">
        <f>$I$28/'Fixed data'!$C$7</f>
        <v>-1.599862221496261E-5</v>
      </c>
      <c r="AQ34" s="34">
        <f>$I$28/'Fixed data'!$C$7</f>
        <v>-1.599862221496261E-5</v>
      </c>
      <c r="AR34" s="34">
        <f>$I$28/'Fixed data'!$C$7</f>
        <v>-1.599862221496261E-5</v>
      </c>
      <c r="AS34" s="34">
        <f>$I$28/'Fixed data'!$C$7</f>
        <v>-1.599862221496261E-5</v>
      </c>
      <c r="AT34" s="34">
        <f>$I$28/'Fixed data'!$C$7</f>
        <v>-1.599862221496261E-5</v>
      </c>
      <c r="AU34" s="34">
        <f>$I$28/'Fixed data'!$C$7</f>
        <v>-1.599862221496261E-5</v>
      </c>
      <c r="AV34" s="34">
        <f>$I$28/'Fixed data'!$C$7</f>
        <v>-1.599862221496261E-5</v>
      </c>
      <c r="AW34" s="34">
        <f>$I$28/'Fixed data'!$C$7</f>
        <v>-1.599862221496261E-5</v>
      </c>
      <c r="AX34" s="34">
        <f>$I$28/'Fixed data'!$C$7</f>
        <v>-1.599862221496261E-5</v>
      </c>
      <c r="AY34" s="34">
        <f>$I$28/'Fixed data'!$C$7</f>
        <v>-1.599862221496261E-5</v>
      </c>
      <c r="AZ34" s="34">
        <f>$I$28/'Fixed data'!$C$7</f>
        <v>-1.599862221496261E-5</v>
      </c>
      <c r="BA34" s="34">
        <f>$I$28/'Fixed data'!$C$7</f>
        <v>-1.599862221496261E-5</v>
      </c>
      <c r="BB34" s="34">
        <f>$I$28/'Fixed data'!$C$7</f>
        <v>-1.599862221496261E-5</v>
      </c>
      <c r="BC34" s="34"/>
      <c r="BD34" s="34"/>
    </row>
    <row r="35" spans="1:57" ht="16.5" hidden="1" customHeight="1" outlineLevel="1" x14ac:dyDescent="0.35">
      <c r="A35" s="116"/>
      <c r="B35" s="9" t="s">
        <v>6</v>
      </c>
      <c r="C35" s="11" t="s">
        <v>58</v>
      </c>
      <c r="D35" s="9" t="s">
        <v>40</v>
      </c>
      <c r="F35" s="34"/>
      <c r="G35" s="34"/>
      <c r="H35" s="34"/>
      <c r="I35" s="34"/>
      <c r="J35" s="34"/>
      <c r="K35" s="34">
        <f>$J$28/'Fixed data'!$C$7</f>
        <v>-1.598349042396863E-5</v>
      </c>
      <c r="L35" s="34">
        <f>$J$28/'Fixed data'!$C$7</f>
        <v>-1.598349042396863E-5</v>
      </c>
      <c r="M35" s="34">
        <f>$J$28/'Fixed data'!$C$7</f>
        <v>-1.598349042396863E-5</v>
      </c>
      <c r="N35" s="34">
        <f>$J$28/'Fixed data'!$C$7</f>
        <v>-1.598349042396863E-5</v>
      </c>
      <c r="O35" s="34">
        <f>$J$28/'Fixed data'!$C$7</f>
        <v>-1.598349042396863E-5</v>
      </c>
      <c r="P35" s="34">
        <f>$J$28/'Fixed data'!$C$7</f>
        <v>-1.598349042396863E-5</v>
      </c>
      <c r="Q35" s="34">
        <f>$J$28/'Fixed data'!$C$7</f>
        <v>-1.598349042396863E-5</v>
      </c>
      <c r="R35" s="34">
        <f>$J$28/'Fixed data'!$C$7</f>
        <v>-1.598349042396863E-5</v>
      </c>
      <c r="S35" s="34">
        <f>$J$28/'Fixed data'!$C$7</f>
        <v>-1.598349042396863E-5</v>
      </c>
      <c r="T35" s="34">
        <f>$J$28/'Fixed data'!$C$7</f>
        <v>-1.598349042396863E-5</v>
      </c>
      <c r="U35" s="34">
        <f>$J$28/'Fixed data'!$C$7</f>
        <v>-1.598349042396863E-5</v>
      </c>
      <c r="V35" s="34">
        <f>$J$28/'Fixed data'!$C$7</f>
        <v>-1.598349042396863E-5</v>
      </c>
      <c r="W35" s="34">
        <f>$J$28/'Fixed data'!$C$7</f>
        <v>-1.598349042396863E-5</v>
      </c>
      <c r="X35" s="34">
        <f>$J$28/'Fixed data'!$C$7</f>
        <v>-1.598349042396863E-5</v>
      </c>
      <c r="Y35" s="34">
        <f>$J$28/'Fixed data'!$C$7</f>
        <v>-1.598349042396863E-5</v>
      </c>
      <c r="Z35" s="34">
        <f>$J$28/'Fixed data'!$C$7</f>
        <v>-1.598349042396863E-5</v>
      </c>
      <c r="AA35" s="34">
        <f>$J$28/'Fixed data'!$C$7</f>
        <v>-1.598349042396863E-5</v>
      </c>
      <c r="AB35" s="34">
        <f>$J$28/'Fixed data'!$C$7</f>
        <v>-1.598349042396863E-5</v>
      </c>
      <c r="AC35" s="34">
        <f>$J$28/'Fixed data'!$C$7</f>
        <v>-1.598349042396863E-5</v>
      </c>
      <c r="AD35" s="34">
        <f>$J$28/'Fixed data'!$C$7</f>
        <v>-1.598349042396863E-5</v>
      </c>
      <c r="AE35" s="34">
        <f>$J$28/'Fixed data'!$C$7</f>
        <v>-1.598349042396863E-5</v>
      </c>
      <c r="AF35" s="34">
        <f>$J$28/'Fixed data'!$C$7</f>
        <v>-1.598349042396863E-5</v>
      </c>
      <c r="AG35" s="34">
        <f>$J$28/'Fixed data'!$C$7</f>
        <v>-1.598349042396863E-5</v>
      </c>
      <c r="AH35" s="34">
        <f>$J$28/'Fixed data'!$C$7</f>
        <v>-1.598349042396863E-5</v>
      </c>
      <c r="AI35" s="34">
        <f>$J$28/'Fixed data'!$C$7</f>
        <v>-1.598349042396863E-5</v>
      </c>
      <c r="AJ35" s="34">
        <f>$J$28/'Fixed data'!$C$7</f>
        <v>-1.598349042396863E-5</v>
      </c>
      <c r="AK35" s="34">
        <f>$J$28/'Fixed data'!$C$7</f>
        <v>-1.598349042396863E-5</v>
      </c>
      <c r="AL35" s="34">
        <f>$J$28/'Fixed data'!$C$7</f>
        <v>-1.598349042396863E-5</v>
      </c>
      <c r="AM35" s="34">
        <f>$J$28/'Fixed data'!$C$7</f>
        <v>-1.598349042396863E-5</v>
      </c>
      <c r="AN35" s="34">
        <f>$J$28/'Fixed data'!$C$7</f>
        <v>-1.598349042396863E-5</v>
      </c>
      <c r="AO35" s="34">
        <f>$J$28/'Fixed data'!$C$7</f>
        <v>-1.598349042396863E-5</v>
      </c>
      <c r="AP35" s="34">
        <f>$J$28/'Fixed data'!$C$7</f>
        <v>-1.598349042396863E-5</v>
      </c>
      <c r="AQ35" s="34">
        <f>$J$28/'Fixed data'!$C$7</f>
        <v>-1.598349042396863E-5</v>
      </c>
      <c r="AR35" s="34">
        <f>$J$28/'Fixed data'!$C$7</f>
        <v>-1.598349042396863E-5</v>
      </c>
      <c r="AS35" s="34">
        <f>$J$28/'Fixed data'!$C$7</f>
        <v>-1.598349042396863E-5</v>
      </c>
      <c r="AT35" s="34">
        <f>$J$28/'Fixed data'!$C$7</f>
        <v>-1.598349042396863E-5</v>
      </c>
      <c r="AU35" s="34">
        <f>$J$28/'Fixed data'!$C$7</f>
        <v>-1.598349042396863E-5</v>
      </c>
      <c r="AV35" s="34">
        <f>$J$28/'Fixed data'!$C$7</f>
        <v>-1.598349042396863E-5</v>
      </c>
      <c r="AW35" s="34">
        <f>$J$28/'Fixed data'!$C$7</f>
        <v>-1.598349042396863E-5</v>
      </c>
      <c r="AX35" s="34">
        <f>$J$28/'Fixed data'!$C$7</f>
        <v>-1.598349042396863E-5</v>
      </c>
      <c r="AY35" s="34">
        <f>$J$28/'Fixed data'!$C$7</f>
        <v>-1.598349042396863E-5</v>
      </c>
      <c r="AZ35" s="34">
        <f>$J$28/'Fixed data'!$C$7</f>
        <v>-1.598349042396863E-5</v>
      </c>
      <c r="BA35" s="34">
        <f>$J$28/'Fixed data'!$C$7</f>
        <v>-1.598349042396863E-5</v>
      </c>
      <c r="BB35" s="34">
        <f>$J$28/'Fixed data'!$C$7</f>
        <v>-1.598349042396863E-5</v>
      </c>
      <c r="BC35" s="34">
        <f>$J$28/'Fixed data'!$C$7</f>
        <v>-1.598349042396863E-5</v>
      </c>
      <c r="BD35" s="34"/>
    </row>
    <row r="36" spans="1:57" ht="16.5" hidden="1" customHeight="1" outlineLevel="1" x14ac:dyDescent="0.35">
      <c r="A36" s="116"/>
      <c r="B36" s="9" t="s">
        <v>32</v>
      </c>
      <c r="C36" s="11" t="s">
        <v>59</v>
      </c>
      <c r="D36" s="9" t="s">
        <v>40</v>
      </c>
      <c r="F36" s="34"/>
      <c r="G36" s="34"/>
      <c r="H36" s="34"/>
      <c r="I36" s="34"/>
      <c r="J36" s="34"/>
      <c r="K36" s="34"/>
      <c r="L36" s="34">
        <f>$K$28/'Fixed data'!$C$7</f>
        <v>-1.5969604131249193E-5</v>
      </c>
      <c r="M36" s="34">
        <f>$K$28/'Fixed data'!$C$7</f>
        <v>-1.5969604131249193E-5</v>
      </c>
      <c r="N36" s="34">
        <f>$K$28/'Fixed data'!$C$7</f>
        <v>-1.5969604131249193E-5</v>
      </c>
      <c r="O36" s="34">
        <f>$K$28/'Fixed data'!$C$7</f>
        <v>-1.5969604131249193E-5</v>
      </c>
      <c r="P36" s="34">
        <f>$K$28/'Fixed data'!$C$7</f>
        <v>-1.5969604131249193E-5</v>
      </c>
      <c r="Q36" s="34">
        <f>$K$28/'Fixed data'!$C$7</f>
        <v>-1.5969604131249193E-5</v>
      </c>
      <c r="R36" s="34">
        <f>$K$28/'Fixed data'!$C$7</f>
        <v>-1.5969604131249193E-5</v>
      </c>
      <c r="S36" s="34">
        <f>$K$28/'Fixed data'!$C$7</f>
        <v>-1.5969604131249193E-5</v>
      </c>
      <c r="T36" s="34">
        <f>$K$28/'Fixed data'!$C$7</f>
        <v>-1.5969604131249193E-5</v>
      </c>
      <c r="U36" s="34">
        <f>$K$28/'Fixed data'!$C$7</f>
        <v>-1.5969604131249193E-5</v>
      </c>
      <c r="V36" s="34">
        <f>$K$28/'Fixed data'!$C$7</f>
        <v>-1.5969604131249193E-5</v>
      </c>
      <c r="W36" s="34">
        <f>$K$28/'Fixed data'!$C$7</f>
        <v>-1.5969604131249193E-5</v>
      </c>
      <c r="X36" s="34">
        <f>$K$28/'Fixed data'!$C$7</f>
        <v>-1.5969604131249193E-5</v>
      </c>
      <c r="Y36" s="34">
        <f>$K$28/'Fixed data'!$C$7</f>
        <v>-1.5969604131249193E-5</v>
      </c>
      <c r="Z36" s="34">
        <f>$K$28/'Fixed data'!$C$7</f>
        <v>-1.5969604131249193E-5</v>
      </c>
      <c r="AA36" s="34">
        <f>$K$28/'Fixed data'!$C$7</f>
        <v>-1.5969604131249193E-5</v>
      </c>
      <c r="AB36" s="34">
        <f>$K$28/'Fixed data'!$C$7</f>
        <v>-1.5969604131249193E-5</v>
      </c>
      <c r="AC36" s="34">
        <f>$K$28/'Fixed data'!$C$7</f>
        <v>-1.5969604131249193E-5</v>
      </c>
      <c r="AD36" s="34">
        <f>$K$28/'Fixed data'!$C$7</f>
        <v>-1.5969604131249193E-5</v>
      </c>
      <c r="AE36" s="34">
        <f>$K$28/'Fixed data'!$C$7</f>
        <v>-1.5969604131249193E-5</v>
      </c>
      <c r="AF36" s="34">
        <f>$K$28/'Fixed data'!$C$7</f>
        <v>-1.5969604131249193E-5</v>
      </c>
      <c r="AG36" s="34">
        <f>$K$28/'Fixed data'!$C$7</f>
        <v>-1.5969604131249193E-5</v>
      </c>
      <c r="AH36" s="34">
        <f>$K$28/'Fixed data'!$C$7</f>
        <v>-1.5969604131249193E-5</v>
      </c>
      <c r="AI36" s="34">
        <f>$K$28/'Fixed data'!$C$7</f>
        <v>-1.5969604131249193E-5</v>
      </c>
      <c r="AJ36" s="34">
        <f>$K$28/'Fixed data'!$C$7</f>
        <v>-1.5969604131249193E-5</v>
      </c>
      <c r="AK36" s="34">
        <f>$K$28/'Fixed data'!$C$7</f>
        <v>-1.5969604131249193E-5</v>
      </c>
      <c r="AL36" s="34">
        <f>$K$28/'Fixed data'!$C$7</f>
        <v>-1.5969604131249193E-5</v>
      </c>
      <c r="AM36" s="34">
        <f>$K$28/'Fixed data'!$C$7</f>
        <v>-1.5969604131249193E-5</v>
      </c>
      <c r="AN36" s="34">
        <f>$K$28/'Fixed data'!$C$7</f>
        <v>-1.5969604131249193E-5</v>
      </c>
      <c r="AO36" s="34">
        <f>$K$28/'Fixed data'!$C$7</f>
        <v>-1.5969604131249193E-5</v>
      </c>
      <c r="AP36" s="34">
        <f>$K$28/'Fixed data'!$C$7</f>
        <v>-1.5969604131249193E-5</v>
      </c>
      <c r="AQ36" s="34">
        <f>$K$28/'Fixed data'!$C$7</f>
        <v>-1.5969604131249193E-5</v>
      </c>
      <c r="AR36" s="34">
        <f>$K$28/'Fixed data'!$C$7</f>
        <v>-1.5969604131249193E-5</v>
      </c>
      <c r="AS36" s="34">
        <f>$K$28/'Fixed data'!$C$7</f>
        <v>-1.5969604131249193E-5</v>
      </c>
      <c r="AT36" s="34">
        <f>$K$28/'Fixed data'!$C$7</f>
        <v>-1.5969604131249193E-5</v>
      </c>
      <c r="AU36" s="34">
        <f>$K$28/'Fixed data'!$C$7</f>
        <v>-1.5969604131249193E-5</v>
      </c>
      <c r="AV36" s="34">
        <f>$K$28/'Fixed data'!$C$7</f>
        <v>-1.5969604131249193E-5</v>
      </c>
      <c r="AW36" s="34">
        <f>$K$28/'Fixed data'!$C$7</f>
        <v>-1.5969604131249193E-5</v>
      </c>
      <c r="AX36" s="34">
        <f>$K$28/'Fixed data'!$C$7</f>
        <v>-1.5969604131249193E-5</v>
      </c>
      <c r="AY36" s="34">
        <f>$K$28/'Fixed data'!$C$7</f>
        <v>-1.5969604131249193E-5</v>
      </c>
      <c r="AZ36" s="34">
        <f>$K$28/'Fixed data'!$C$7</f>
        <v>-1.5969604131249193E-5</v>
      </c>
      <c r="BA36" s="34">
        <f>$K$28/'Fixed data'!$C$7</f>
        <v>-1.5969604131249193E-5</v>
      </c>
      <c r="BB36" s="34">
        <f>$K$28/'Fixed data'!$C$7</f>
        <v>-1.5969604131249193E-5</v>
      </c>
      <c r="BC36" s="34">
        <f>$K$28/'Fixed data'!$C$7</f>
        <v>-1.5969604131249193E-5</v>
      </c>
      <c r="BD36" s="34">
        <f>$K$28/'Fixed data'!$C$7</f>
        <v>-1.5969604131249193E-5</v>
      </c>
    </row>
    <row r="37" spans="1:57" ht="16.5" hidden="1" customHeight="1" outlineLevel="1" x14ac:dyDescent="0.35">
      <c r="A37" s="116"/>
      <c r="B37" s="9" t="s">
        <v>33</v>
      </c>
      <c r="C37" s="11" t="s">
        <v>60</v>
      </c>
      <c r="D37" s="9" t="s">
        <v>40</v>
      </c>
      <c r="F37" s="34"/>
      <c r="G37" s="34"/>
      <c r="H37" s="34"/>
      <c r="I37" s="34"/>
      <c r="J37" s="34"/>
      <c r="K37" s="34"/>
      <c r="L37" s="34"/>
      <c r="M37" s="34">
        <f>$L$28/'Fixed data'!$C$7</f>
        <v>-1.5943703230240268E-5</v>
      </c>
      <c r="N37" s="34">
        <f>$L$28/'Fixed data'!$C$7</f>
        <v>-1.5943703230240268E-5</v>
      </c>
      <c r="O37" s="34">
        <f>$L$28/'Fixed data'!$C$7</f>
        <v>-1.5943703230240268E-5</v>
      </c>
      <c r="P37" s="34">
        <f>$L$28/'Fixed data'!$C$7</f>
        <v>-1.5943703230240268E-5</v>
      </c>
      <c r="Q37" s="34">
        <f>$L$28/'Fixed data'!$C$7</f>
        <v>-1.5943703230240268E-5</v>
      </c>
      <c r="R37" s="34">
        <f>$L$28/'Fixed data'!$C$7</f>
        <v>-1.5943703230240268E-5</v>
      </c>
      <c r="S37" s="34">
        <f>$L$28/'Fixed data'!$C$7</f>
        <v>-1.5943703230240268E-5</v>
      </c>
      <c r="T37" s="34">
        <f>$L$28/'Fixed data'!$C$7</f>
        <v>-1.5943703230240268E-5</v>
      </c>
      <c r="U37" s="34">
        <f>$L$28/'Fixed data'!$C$7</f>
        <v>-1.5943703230240268E-5</v>
      </c>
      <c r="V37" s="34">
        <f>$L$28/'Fixed data'!$C$7</f>
        <v>-1.5943703230240268E-5</v>
      </c>
      <c r="W37" s="34">
        <f>$L$28/'Fixed data'!$C$7</f>
        <v>-1.5943703230240268E-5</v>
      </c>
      <c r="X37" s="34">
        <f>$L$28/'Fixed data'!$C$7</f>
        <v>-1.5943703230240268E-5</v>
      </c>
      <c r="Y37" s="34">
        <f>$L$28/'Fixed data'!$C$7</f>
        <v>-1.5943703230240268E-5</v>
      </c>
      <c r="Z37" s="34">
        <f>$L$28/'Fixed data'!$C$7</f>
        <v>-1.5943703230240268E-5</v>
      </c>
      <c r="AA37" s="34">
        <f>$L$28/'Fixed data'!$C$7</f>
        <v>-1.5943703230240268E-5</v>
      </c>
      <c r="AB37" s="34">
        <f>$L$28/'Fixed data'!$C$7</f>
        <v>-1.5943703230240268E-5</v>
      </c>
      <c r="AC37" s="34">
        <f>$L$28/'Fixed data'!$C$7</f>
        <v>-1.5943703230240268E-5</v>
      </c>
      <c r="AD37" s="34">
        <f>$L$28/'Fixed data'!$C$7</f>
        <v>-1.5943703230240268E-5</v>
      </c>
      <c r="AE37" s="34">
        <f>$L$28/'Fixed data'!$C$7</f>
        <v>-1.5943703230240268E-5</v>
      </c>
      <c r="AF37" s="34">
        <f>$L$28/'Fixed data'!$C$7</f>
        <v>-1.5943703230240268E-5</v>
      </c>
      <c r="AG37" s="34">
        <f>$L$28/'Fixed data'!$C$7</f>
        <v>-1.5943703230240268E-5</v>
      </c>
      <c r="AH37" s="34">
        <f>$L$28/'Fixed data'!$C$7</f>
        <v>-1.5943703230240268E-5</v>
      </c>
      <c r="AI37" s="34">
        <f>$L$28/'Fixed data'!$C$7</f>
        <v>-1.5943703230240268E-5</v>
      </c>
      <c r="AJ37" s="34">
        <f>$L$28/'Fixed data'!$C$7</f>
        <v>-1.5943703230240268E-5</v>
      </c>
      <c r="AK37" s="34">
        <f>$L$28/'Fixed data'!$C$7</f>
        <v>-1.5943703230240268E-5</v>
      </c>
      <c r="AL37" s="34">
        <f>$L$28/'Fixed data'!$C$7</f>
        <v>-1.5943703230240268E-5</v>
      </c>
      <c r="AM37" s="34">
        <f>$L$28/'Fixed data'!$C$7</f>
        <v>-1.5943703230240268E-5</v>
      </c>
      <c r="AN37" s="34">
        <f>$L$28/'Fixed data'!$C$7</f>
        <v>-1.5943703230240268E-5</v>
      </c>
      <c r="AO37" s="34">
        <f>$L$28/'Fixed data'!$C$7</f>
        <v>-1.5943703230240268E-5</v>
      </c>
      <c r="AP37" s="34">
        <f>$L$28/'Fixed data'!$C$7</f>
        <v>-1.5943703230240268E-5</v>
      </c>
      <c r="AQ37" s="34">
        <f>$L$28/'Fixed data'!$C$7</f>
        <v>-1.5943703230240268E-5</v>
      </c>
      <c r="AR37" s="34">
        <f>$L$28/'Fixed data'!$C$7</f>
        <v>-1.5943703230240268E-5</v>
      </c>
      <c r="AS37" s="34">
        <f>$L$28/'Fixed data'!$C$7</f>
        <v>-1.5943703230240268E-5</v>
      </c>
      <c r="AT37" s="34">
        <f>$L$28/'Fixed data'!$C$7</f>
        <v>-1.5943703230240268E-5</v>
      </c>
      <c r="AU37" s="34">
        <f>$L$28/'Fixed data'!$C$7</f>
        <v>-1.5943703230240268E-5</v>
      </c>
      <c r="AV37" s="34">
        <f>$L$28/'Fixed data'!$C$7</f>
        <v>-1.5943703230240268E-5</v>
      </c>
      <c r="AW37" s="34">
        <f>$L$28/'Fixed data'!$C$7</f>
        <v>-1.5943703230240268E-5</v>
      </c>
      <c r="AX37" s="34">
        <f>$L$28/'Fixed data'!$C$7</f>
        <v>-1.5943703230240268E-5</v>
      </c>
      <c r="AY37" s="34">
        <f>$L$28/'Fixed data'!$C$7</f>
        <v>-1.5943703230240268E-5</v>
      </c>
      <c r="AZ37" s="34">
        <f>$L$28/'Fixed data'!$C$7</f>
        <v>-1.5943703230240268E-5</v>
      </c>
      <c r="BA37" s="34">
        <f>$L$28/'Fixed data'!$C$7</f>
        <v>-1.5943703230240268E-5</v>
      </c>
      <c r="BB37" s="34">
        <f>$L$28/'Fixed data'!$C$7</f>
        <v>-1.5943703230240268E-5</v>
      </c>
      <c r="BC37" s="34">
        <f>$L$28/'Fixed data'!$C$7</f>
        <v>-1.5943703230240268E-5</v>
      </c>
      <c r="BD37" s="34">
        <f>$L$28/'Fixed data'!$C$7</f>
        <v>-1.5943703230240268E-5</v>
      </c>
    </row>
    <row r="38" spans="1:57" ht="16.5" hidden="1" customHeight="1" outlineLevel="1" x14ac:dyDescent="0.35">
      <c r="A38" s="116"/>
      <c r="B38" s="9" t="s">
        <v>110</v>
      </c>
      <c r="C38" s="11" t="s">
        <v>132</v>
      </c>
      <c r="D38" s="9" t="s">
        <v>40</v>
      </c>
      <c r="F38" s="34"/>
      <c r="G38" s="34"/>
      <c r="H38" s="34"/>
      <c r="I38" s="34"/>
      <c r="J38" s="34"/>
      <c r="K38" s="34"/>
      <c r="L38" s="34"/>
      <c r="M38" s="34"/>
      <c r="N38" s="34">
        <f>$M$28/'Fixed data'!$C$7</f>
        <v>-1.5999999999999996E-5</v>
      </c>
      <c r="O38" s="34">
        <f>$M$28/'Fixed data'!$C$7</f>
        <v>-1.5999999999999996E-5</v>
      </c>
      <c r="P38" s="34">
        <f>$M$28/'Fixed data'!$C$7</f>
        <v>-1.5999999999999996E-5</v>
      </c>
      <c r="Q38" s="34">
        <f>$M$28/'Fixed data'!$C$7</f>
        <v>-1.5999999999999996E-5</v>
      </c>
      <c r="R38" s="34">
        <f>$M$28/'Fixed data'!$C$7</f>
        <v>-1.5999999999999996E-5</v>
      </c>
      <c r="S38" s="34">
        <f>$M$28/'Fixed data'!$C$7</f>
        <v>-1.5999999999999996E-5</v>
      </c>
      <c r="T38" s="34">
        <f>$M$28/'Fixed data'!$C$7</f>
        <v>-1.5999999999999996E-5</v>
      </c>
      <c r="U38" s="34">
        <f>$M$28/'Fixed data'!$C$7</f>
        <v>-1.5999999999999996E-5</v>
      </c>
      <c r="V38" s="34">
        <f>$M$28/'Fixed data'!$C$7</f>
        <v>-1.5999999999999996E-5</v>
      </c>
      <c r="W38" s="34">
        <f>$M$28/'Fixed data'!$C$7</f>
        <v>-1.5999999999999996E-5</v>
      </c>
      <c r="X38" s="34">
        <f>$M$28/'Fixed data'!$C$7</f>
        <v>-1.5999999999999996E-5</v>
      </c>
      <c r="Y38" s="34">
        <f>$M$28/'Fixed data'!$C$7</f>
        <v>-1.5999999999999996E-5</v>
      </c>
      <c r="Z38" s="34">
        <f>$M$28/'Fixed data'!$C$7</f>
        <v>-1.5999999999999996E-5</v>
      </c>
      <c r="AA38" s="34">
        <f>$M$28/'Fixed data'!$C$7</f>
        <v>-1.5999999999999996E-5</v>
      </c>
      <c r="AB38" s="34">
        <f>$M$28/'Fixed data'!$C$7</f>
        <v>-1.5999999999999996E-5</v>
      </c>
      <c r="AC38" s="34">
        <f>$M$28/'Fixed data'!$C$7</f>
        <v>-1.5999999999999996E-5</v>
      </c>
      <c r="AD38" s="34">
        <f>$M$28/'Fixed data'!$C$7</f>
        <v>-1.5999999999999996E-5</v>
      </c>
      <c r="AE38" s="34">
        <f>$M$28/'Fixed data'!$C$7</f>
        <v>-1.5999999999999996E-5</v>
      </c>
      <c r="AF38" s="34">
        <f>$M$28/'Fixed data'!$C$7</f>
        <v>-1.5999999999999996E-5</v>
      </c>
      <c r="AG38" s="34">
        <f>$M$28/'Fixed data'!$C$7</f>
        <v>-1.5999999999999996E-5</v>
      </c>
      <c r="AH38" s="34">
        <f>$M$28/'Fixed data'!$C$7</f>
        <v>-1.5999999999999996E-5</v>
      </c>
      <c r="AI38" s="34">
        <f>$M$28/'Fixed data'!$C$7</f>
        <v>-1.5999999999999996E-5</v>
      </c>
      <c r="AJ38" s="34">
        <f>$M$28/'Fixed data'!$C$7</f>
        <v>-1.5999999999999996E-5</v>
      </c>
      <c r="AK38" s="34">
        <f>$M$28/'Fixed data'!$C$7</f>
        <v>-1.5999999999999996E-5</v>
      </c>
      <c r="AL38" s="34">
        <f>$M$28/'Fixed data'!$C$7</f>
        <v>-1.5999999999999996E-5</v>
      </c>
      <c r="AM38" s="34">
        <f>$M$28/'Fixed data'!$C$7</f>
        <v>-1.5999999999999996E-5</v>
      </c>
      <c r="AN38" s="34">
        <f>$M$28/'Fixed data'!$C$7</f>
        <v>-1.5999999999999996E-5</v>
      </c>
      <c r="AO38" s="34">
        <f>$M$28/'Fixed data'!$C$7</f>
        <v>-1.5999999999999996E-5</v>
      </c>
      <c r="AP38" s="34">
        <f>$M$28/'Fixed data'!$C$7</f>
        <v>-1.5999999999999996E-5</v>
      </c>
      <c r="AQ38" s="34">
        <f>$M$28/'Fixed data'!$C$7</f>
        <v>-1.5999999999999996E-5</v>
      </c>
      <c r="AR38" s="34">
        <f>$M$28/'Fixed data'!$C$7</f>
        <v>-1.5999999999999996E-5</v>
      </c>
      <c r="AS38" s="34">
        <f>$M$28/'Fixed data'!$C$7</f>
        <v>-1.5999999999999996E-5</v>
      </c>
      <c r="AT38" s="34">
        <f>$M$28/'Fixed data'!$C$7</f>
        <v>-1.5999999999999996E-5</v>
      </c>
      <c r="AU38" s="34">
        <f>$M$28/'Fixed data'!$C$7</f>
        <v>-1.5999999999999996E-5</v>
      </c>
      <c r="AV38" s="34">
        <f>$M$28/'Fixed data'!$C$7</f>
        <v>-1.5999999999999996E-5</v>
      </c>
      <c r="AW38" s="34">
        <f>$M$28/'Fixed data'!$C$7</f>
        <v>-1.5999999999999996E-5</v>
      </c>
      <c r="AX38" s="34">
        <f>$M$28/'Fixed data'!$C$7</f>
        <v>-1.5999999999999996E-5</v>
      </c>
      <c r="AY38" s="34">
        <f>$M$28/'Fixed data'!$C$7</f>
        <v>-1.5999999999999996E-5</v>
      </c>
      <c r="AZ38" s="34">
        <f>$M$28/'Fixed data'!$C$7</f>
        <v>-1.5999999999999996E-5</v>
      </c>
      <c r="BA38" s="34">
        <f>$M$28/'Fixed data'!$C$7</f>
        <v>-1.5999999999999996E-5</v>
      </c>
      <c r="BB38" s="34">
        <f>$M$28/'Fixed data'!$C$7</f>
        <v>-1.5999999999999996E-5</v>
      </c>
      <c r="BC38" s="34">
        <f>$M$28/'Fixed data'!$C$7</f>
        <v>-1.5999999999999996E-5</v>
      </c>
      <c r="BD38" s="34">
        <f>$M$28/'Fixed data'!$C$7</f>
        <v>-1.5999999999999996E-5</v>
      </c>
      <c r="BE38" s="34"/>
    </row>
    <row r="39" spans="1:57" ht="16.5" hidden="1" customHeight="1" outlineLevel="1" x14ac:dyDescent="0.35">
      <c r="A39" s="116"/>
      <c r="B39" s="9" t="s">
        <v>111</v>
      </c>
      <c r="C39" s="11" t="s">
        <v>133</v>
      </c>
      <c r="D39" s="9" t="s">
        <v>40</v>
      </c>
      <c r="F39" s="34"/>
      <c r="G39" s="34"/>
      <c r="H39" s="34"/>
      <c r="I39" s="34"/>
      <c r="J39" s="34"/>
      <c r="K39" s="34"/>
      <c r="L39" s="34"/>
      <c r="M39" s="34"/>
      <c r="N39" s="34"/>
      <c r="O39" s="34">
        <f>$N$28/'Fixed data'!$C$7</f>
        <v>-1.5999999999999996E-5</v>
      </c>
      <c r="P39" s="34">
        <f>$N$28/'Fixed data'!$C$7</f>
        <v>-1.5999999999999996E-5</v>
      </c>
      <c r="Q39" s="34">
        <f>$N$28/'Fixed data'!$C$7</f>
        <v>-1.5999999999999996E-5</v>
      </c>
      <c r="R39" s="34">
        <f>$N$28/'Fixed data'!$C$7</f>
        <v>-1.5999999999999996E-5</v>
      </c>
      <c r="S39" s="34">
        <f>$N$28/'Fixed data'!$C$7</f>
        <v>-1.5999999999999996E-5</v>
      </c>
      <c r="T39" s="34">
        <f>$N$28/'Fixed data'!$C$7</f>
        <v>-1.5999999999999996E-5</v>
      </c>
      <c r="U39" s="34">
        <f>$N$28/'Fixed data'!$C$7</f>
        <v>-1.5999999999999996E-5</v>
      </c>
      <c r="V39" s="34">
        <f>$N$28/'Fixed data'!$C$7</f>
        <v>-1.5999999999999996E-5</v>
      </c>
      <c r="W39" s="34">
        <f>$N$28/'Fixed data'!$C$7</f>
        <v>-1.5999999999999996E-5</v>
      </c>
      <c r="X39" s="34">
        <f>$N$28/'Fixed data'!$C$7</f>
        <v>-1.5999999999999996E-5</v>
      </c>
      <c r="Y39" s="34">
        <f>$N$28/'Fixed data'!$C$7</f>
        <v>-1.5999999999999996E-5</v>
      </c>
      <c r="Z39" s="34">
        <f>$N$28/'Fixed data'!$C$7</f>
        <v>-1.5999999999999996E-5</v>
      </c>
      <c r="AA39" s="34">
        <f>$N$28/'Fixed data'!$C$7</f>
        <v>-1.5999999999999996E-5</v>
      </c>
      <c r="AB39" s="34">
        <f>$N$28/'Fixed data'!$C$7</f>
        <v>-1.5999999999999996E-5</v>
      </c>
      <c r="AC39" s="34">
        <f>$N$28/'Fixed data'!$C$7</f>
        <v>-1.5999999999999996E-5</v>
      </c>
      <c r="AD39" s="34">
        <f>$N$28/'Fixed data'!$C$7</f>
        <v>-1.5999999999999996E-5</v>
      </c>
      <c r="AE39" s="34">
        <f>$N$28/'Fixed data'!$C$7</f>
        <v>-1.5999999999999996E-5</v>
      </c>
      <c r="AF39" s="34">
        <f>$N$28/'Fixed data'!$C$7</f>
        <v>-1.5999999999999996E-5</v>
      </c>
      <c r="AG39" s="34">
        <f>$N$28/'Fixed data'!$C$7</f>
        <v>-1.5999999999999996E-5</v>
      </c>
      <c r="AH39" s="34">
        <f>$N$28/'Fixed data'!$C$7</f>
        <v>-1.5999999999999996E-5</v>
      </c>
      <c r="AI39" s="34">
        <f>$N$28/'Fixed data'!$C$7</f>
        <v>-1.5999999999999996E-5</v>
      </c>
      <c r="AJ39" s="34">
        <f>$N$28/'Fixed data'!$C$7</f>
        <v>-1.5999999999999996E-5</v>
      </c>
      <c r="AK39" s="34">
        <f>$N$28/'Fixed data'!$C$7</f>
        <v>-1.5999999999999996E-5</v>
      </c>
      <c r="AL39" s="34">
        <f>$N$28/'Fixed data'!$C$7</f>
        <v>-1.5999999999999996E-5</v>
      </c>
      <c r="AM39" s="34">
        <f>$N$28/'Fixed data'!$C$7</f>
        <v>-1.5999999999999996E-5</v>
      </c>
      <c r="AN39" s="34">
        <f>$N$28/'Fixed data'!$C$7</f>
        <v>-1.5999999999999996E-5</v>
      </c>
      <c r="AO39" s="34">
        <f>$N$28/'Fixed data'!$C$7</f>
        <v>-1.5999999999999996E-5</v>
      </c>
      <c r="AP39" s="34">
        <f>$N$28/'Fixed data'!$C$7</f>
        <v>-1.5999999999999996E-5</v>
      </c>
      <c r="AQ39" s="34">
        <f>$N$28/'Fixed data'!$C$7</f>
        <v>-1.5999999999999996E-5</v>
      </c>
      <c r="AR39" s="34">
        <f>$N$28/'Fixed data'!$C$7</f>
        <v>-1.5999999999999996E-5</v>
      </c>
      <c r="AS39" s="34">
        <f>$N$28/'Fixed data'!$C$7</f>
        <v>-1.5999999999999996E-5</v>
      </c>
      <c r="AT39" s="34">
        <f>$N$28/'Fixed data'!$C$7</f>
        <v>-1.5999999999999996E-5</v>
      </c>
      <c r="AU39" s="34">
        <f>$N$28/'Fixed data'!$C$7</f>
        <v>-1.5999999999999996E-5</v>
      </c>
      <c r="AV39" s="34">
        <f>$N$28/'Fixed data'!$C$7</f>
        <v>-1.5999999999999996E-5</v>
      </c>
      <c r="AW39" s="34">
        <f>$N$28/'Fixed data'!$C$7</f>
        <v>-1.5999999999999996E-5</v>
      </c>
      <c r="AX39" s="34">
        <f>$N$28/'Fixed data'!$C$7</f>
        <v>-1.5999999999999996E-5</v>
      </c>
      <c r="AY39" s="34">
        <f>$N$28/'Fixed data'!$C$7</f>
        <v>-1.5999999999999996E-5</v>
      </c>
      <c r="AZ39" s="34">
        <f>$N$28/'Fixed data'!$C$7</f>
        <v>-1.5999999999999996E-5</v>
      </c>
      <c r="BA39" s="34">
        <f>$N$28/'Fixed data'!$C$7</f>
        <v>-1.5999999999999996E-5</v>
      </c>
      <c r="BB39" s="34">
        <f>$N$28/'Fixed data'!$C$7</f>
        <v>-1.5999999999999996E-5</v>
      </c>
      <c r="BC39" s="34">
        <f>$N$28/'Fixed data'!$C$7</f>
        <v>-1.5999999999999996E-5</v>
      </c>
      <c r="BD39" s="34">
        <f>$N$28/'Fixed data'!$C$7</f>
        <v>-1.5999999999999996E-5</v>
      </c>
    </row>
    <row r="40" spans="1:57" ht="16.5" hidden="1" customHeight="1" outlineLevel="1" x14ac:dyDescent="0.35">
      <c r="A40" s="116"/>
      <c r="B40" s="9" t="s">
        <v>112</v>
      </c>
      <c r="C40" s="11" t="s">
        <v>134</v>
      </c>
      <c r="D40" s="9" t="s">
        <v>40</v>
      </c>
      <c r="F40" s="34"/>
      <c r="G40" s="34"/>
      <c r="H40" s="34"/>
      <c r="I40" s="34"/>
      <c r="J40" s="34"/>
      <c r="K40" s="34"/>
      <c r="L40" s="34"/>
      <c r="M40" s="34"/>
      <c r="N40" s="34"/>
      <c r="O40" s="34"/>
      <c r="P40" s="34">
        <f>$O$28/'Fixed data'!$C$7</f>
        <v>-1.5999999999999996E-5</v>
      </c>
      <c r="Q40" s="34">
        <f>$O$28/'Fixed data'!$C$7</f>
        <v>-1.5999999999999996E-5</v>
      </c>
      <c r="R40" s="34">
        <f>$O$28/'Fixed data'!$C$7</f>
        <v>-1.5999999999999996E-5</v>
      </c>
      <c r="S40" s="34">
        <f>$O$28/'Fixed data'!$C$7</f>
        <v>-1.5999999999999996E-5</v>
      </c>
      <c r="T40" s="34">
        <f>$O$28/'Fixed data'!$C$7</f>
        <v>-1.5999999999999996E-5</v>
      </c>
      <c r="U40" s="34">
        <f>$O$28/'Fixed data'!$C$7</f>
        <v>-1.5999999999999996E-5</v>
      </c>
      <c r="V40" s="34">
        <f>$O$28/'Fixed data'!$C$7</f>
        <v>-1.5999999999999996E-5</v>
      </c>
      <c r="W40" s="34">
        <f>$O$28/'Fixed data'!$C$7</f>
        <v>-1.5999999999999996E-5</v>
      </c>
      <c r="X40" s="34">
        <f>$O$28/'Fixed data'!$C$7</f>
        <v>-1.5999999999999996E-5</v>
      </c>
      <c r="Y40" s="34">
        <f>$O$28/'Fixed data'!$C$7</f>
        <v>-1.5999999999999996E-5</v>
      </c>
      <c r="Z40" s="34">
        <f>$O$28/'Fixed data'!$C$7</f>
        <v>-1.5999999999999996E-5</v>
      </c>
      <c r="AA40" s="34">
        <f>$O$28/'Fixed data'!$C$7</f>
        <v>-1.5999999999999996E-5</v>
      </c>
      <c r="AB40" s="34">
        <f>$O$28/'Fixed data'!$C$7</f>
        <v>-1.5999999999999996E-5</v>
      </c>
      <c r="AC40" s="34">
        <f>$O$28/'Fixed data'!$C$7</f>
        <v>-1.5999999999999996E-5</v>
      </c>
      <c r="AD40" s="34">
        <f>$O$28/'Fixed data'!$C$7</f>
        <v>-1.5999999999999996E-5</v>
      </c>
      <c r="AE40" s="34">
        <f>$O$28/'Fixed data'!$C$7</f>
        <v>-1.5999999999999996E-5</v>
      </c>
      <c r="AF40" s="34">
        <f>$O$28/'Fixed data'!$C$7</f>
        <v>-1.5999999999999996E-5</v>
      </c>
      <c r="AG40" s="34">
        <f>$O$28/'Fixed data'!$C$7</f>
        <v>-1.5999999999999996E-5</v>
      </c>
      <c r="AH40" s="34">
        <f>$O$28/'Fixed data'!$C$7</f>
        <v>-1.5999999999999996E-5</v>
      </c>
      <c r="AI40" s="34">
        <f>$O$28/'Fixed data'!$C$7</f>
        <v>-1.5999999999999996E-5</v>
      </c>
      <c r="AJ40" s="34">
        <f>$O$28/'Fixed data'!$C$7</f>
        <v>-1.5999999999999996E-5</v>
      </c>
      <c r="AK40" s="34">
        <f>$O$28/'Fixed data'!$C$7</f>
        <v>-1.5999999999999996E-5</v>
      </c>
      <c r="AL40" s="34">
        <f>$O$28/'Fixed data'!$C$7</f>
        <v>-1.5999999999999996E-5</v>
      </c>
      <c r="AM40" s="34">
        <f>$O$28/'Fixed data'!$C$7</f>
        <v>-1.5999999999999996E-5</v>
      </c>
      <c r="AN40" s="34">
        <f>$O$28/'Fixed data'!$C$7</f>
        <v>-1.5999999999999996E-5</v>
      </c>
      <c r="AO40" s="34">
        <f>$O$28/'Fixed data'!$C$7</f>
        <v>-1.5999999999999996E-5</v>
      </c>
      <c r="AP40" s="34">
        <f>$O$28/'Fixed data'!$C$7</f>
        <v>-1.5999999999999996E-5</v>
      </c>
      <c r="AQ40" s="34">
        <f>$O$28/'Fixed data'!$C$7</f>
        <v>-1.5999999999999996E-5</v>
      </c>
      <c r="AR40" s="34">
        <f>$O$28/'Fixed data'!$C$7</f>
        <v>-1.5999999999999996E-5</v>
      </c>
      <c r="AS40" s="34">
        <f>$O$28/'Fixed data'!$C$7</f>
        <v>-1.5999999999999996E-5</v>
      </c>
      <c r="AT40" s="34">
        <f>$O$28/'Fixed data'!$C$7</f>
        <v>-1.5999999999999996E-5</v>
      </c>
      <c r="AU40" s="34">
        <f>$O$28/'Fixed data'!$C$7</f>
        <v>-1.5999999999999996E-5</v>
      </c>
      <c r="AV40" s="34">
        <f>$O$28/'Fixed data'!$C$7</f>
        <v>-1.5999999999999996E-5</v>
      </c>
      <c r="AW40" s="34">
        <f>$O$28/'Fixed data'!$C$7</f>
        <v>-1.5999999999999996E-5</v>
      </c>
      <c r="AX40" s="34">
        <f>$O$28/'Fixed data'!$C$7</f>
        <v>-1.5999999999999996E-5</v>
      </c>
      <c r="AY40" s="34">
        <f>$O$28/'Fixed data'!$C$7</f>
        <v>-1.5999999999999996E-5</v>
      </c>
      <c r="AZ40" s="34">
        <f>$O$28/'Fixed data'!$C$7</f>
        <v>-1.5999999999999996E-5</v>
      </c>
      <c r="BA40" s="34">
        <f>$O$28/'Fixed data'!$C$7</f>
        <v>-1.5999999999999996E-5</v>
      </c>
      <c r="BB40" s="34">
        <f>$O$28/'Fixed data'!$C$7</f>
        <v>-1.5999999999999996E-5</v>
      </c>
      <c r="BC40" s="34">
        <f>$O$28/'Fixed data'!$C$7</f>
        <v>-1.5999999999999996E-5</v>
      </c>
      <c r="BD40" s="34">
        <f>$O$28/'Fixed data'!$C$7</f>
        <v>-1.5999999999999996E-5</v>
      </c>
    </row>
    <row r="41" spans="1:57" ht="16.5" hidden="1" customHeight="1" outlineLevel="1" x14ac:dyDescent="0.35">
      <c r="A41" s="116"/>
      <c r="B41" s="9" t="s">
        <v>113</v>
      </c>
      <c r="C41" s="11" t="s">
        <v>135</v>
      </c>
      <c r="D41" s="9" t="s">
        <v>40</v>
      </c>
      <c r="F41" s="34"/>
      <c r="G41" s="34"/>
      <c r="H41" s="34"/>
      <c r="I41" s="34"/>
      <c r="J41" s="34"/>
      <c r="K41" s="34"/>
      <c r="L41" s="34"/>
      <c r="M41" s="34"/>
      <c r="N41" s="34"/>
      <c r="O41" s="34"/>
      <c r="P41" s="34"/>
      <c r="Q41" s="34">
        <f>$P$28/'Fixed data'!$C$7</f>
        <v>-1.5999999999999996E-5</v>
      </c>
      <c r="R41" s="34">
        <f>$P$28/'Fixed data'!$C$7</f>
        <v>-1.5999999999999996E-5</v>
      </c>
      <c r="S41" s="34">
        <f>$P$28/'Fixed data'!$C$7</f>
        <v>-1.5999999999999996E-5</v>
      </c>
      <c r="T41" s="34">
        <f>$P$28/'Fixed data'!$C$7</f>
        <v>-1.5999999999999996E-5</v>
      </c>
      <c r="U41" s="34">
        <f>$P$28/'Fixed data'!$C$7</f>
        <v>-1.5999999999999996E-5</v>
      </c>
      <c r="V41" s="34">
        <f>$P$28/'Fixed data'!$C$7</f>
        <v>-1.5999999999999996E-5</v>
      </c>
      <c r="W41" s="34">
        <f>$P$28/'Fixed data'!$C$7</f>
        <v>-1.5999999999999996E-5</v>
      </c>
      <c r="X41" s="34">
        <f>$P$28/'Fixed data'!$C$7</f>
        <v>-1.5999999999999996E-5</v>
      </c>
      <c r="Y41" s="34">
        <f>$P$28/'Fixed data'!$C$7</f>
        <v>-1.5999999999999996E-5</v>
      </c>
      <c r="Z41" s="34">
        <f>$P$28/'Fixed data'!$C$7</f>
        <v>-1.5999999999999996E-5</v>
      </c>
      <c r="AA41" s="34">
        <f>$P$28/'Fixed data'!$C$7</f>
        <v>-1.5999999999999996E-5</v>
      </c>
      <c r="AB41" s="34">
        <f>$P$28/'Fixed data'!$C$7</f>
        <v>-1.5999999999999996E-5</v>
      </c>
      <c r="AC41" s="34">
        <f>$P$28/'Fixed data'!$C$7</f>
        <v>-1.5999999999999996E-5</v>
      </c>
      <c r="AD41" s="34">
        <f>$P$28/'Fixed data'!$C$7</f>
        <v>-1.5999999999999996E-5</v>
      </c>
      <c r="AE41" s="34">
        <f>$P$28/'Fixed data'!$C$7</f>
        <v>-1.5999999999999996E-5</v>
      </c>
      <c r="AF41" s="34">
        <f>$P$28/'Fixed data'!$C$7</f>
        <v>-1.5999999999999996E-5</v>
      </c>
      <c r="AG41" s="34">
        <f>$P$28/'Fixed data'!$C$7</f>
        <v>-1.5999999999999996E-5</v>
      </c>
      <c r="AH41" s="34">
        <f>$P$28/'Fixed data'!$C$7</f>
        <v>-1.5999999999999996E-5</v>
      </c>
      <c r="AI41" s="34">
        <f>$P$28/'Fixed data'!$C$7</f>
        <v>-1.5999999999999996E-5</v>
      </c>
      <c r="AJ41" s="34">
        <f>$P$28/'Fixed data'!$C$7</f>
        <v>-1.5999999999999996E-5</v>
      </c>
      <c r="AK41" s="34">
        <f>$P$28/'Fixed data'!$C$7</f>
        <v>-1.5999999999999996E-5</v>
      </c>
      <c r="AL41" s="34">
        <f>$P$28/'Fixed data'!$C$7</f>
        <v>-1.5999999999999996E-5</v>
      </c>
      <c r="AM41" s="34">
        <f>$P$28/'Fixed data'!$C$7</f>
        <v>-1.5999999999999996E-5</v>
      </c>
      <c r="AN41" s="34">
        <f>$P$28/'Fixed data'!$C$7</f>
        <v>-1.5999999999999996E-5</v>
      </c>
      <c r="AO41" s="34">
        <f>$P$28/'Fixed data'!$C$7</f>
        <v>-1.5999999999999996E-5</v>
      </c>
      <c r="AP41" s="34">
        <f>$P$28/'Fixed data'!$C$7</f>
        <v>-1.5999999999999996E-5</v>
      </c>
      <c r="AQ41" s="34">
        <f>$P$28/'Fixed data'!$C$7</f>
        <v>-1.5999999999999996E-5</v>
      </c>
      <c r="AR41" s="34">
        <f>$P$28/'Fixed data'!$C$7</f>
        <v>-1.5999999999999996E-5</v>
      </c>
      <c r="AS41" s="34">
        <f>$P$28/'Fixed data'!$C$7</f>
        <v>-1.5999999999999996E-5</v>
      </c>
      <c r="AT41" s="34">
        <f>$P$28/'Fixed data'!$C$7</f>
        <v>-1.5999999999999996E-5</v>
      </c>
      <c r="AU41" s="34">
        <f>$P$28/'Fixed data'!$C$7</f>
        <v>-1.5999999999999996E-5</v>
      </c>
      <c r="AV41" s="34">
        <f>$P$28/'Fixed data'!$C$7</f>
        <v>-1.5999999999999996E-5</v>
      </c>
      <c r="AW41" s="34">
        <f>$P$28/'Fixed data'!$C$7</f>
        <v>-1.5999999999999996E-5</v>
      </c>
      <c r="AX41" s="34">
        <f>$P$28/'Fixed data'!$C$7</f>
        <v>-1.5999999999999996E-5</v>
      </c>
      <c r="AY41" s="34">
        <f>$P$28/'Fixed data'!$C$7</f>
        <v>-1.5999999999999996E-5</v>
      </c>
      <c r="AZ41" s="34">
        <f>$P$28/'Fixed data'!$C$7</f>
        <v>-1.5999999999999996E-5</v>
      </c>
      <c r="BA41" s="34">
        <f>$P$28/'Fixed data'!$C$7</f>
        <v>-1.5999999999999996E-5</v>
      </c>
      <c r="BB41" s="34">
        <f>$P$28/'Fixed data'!$C$7</f>
        <v>-1.5999999999999996E-5</v>
      </c>
      <c r="BC41" s="34">
        <f>$P$28/'Fixed data'!$C$7</f>
        <v>-1.5999999999999996E-5</v>
      </c>
      <c r="BD41" s="34">
        <f>$P$28/'Fixed data'!$C$7</f>
        <v>-1.5999999999999996E-5</v>
      </c>
    </row>
    <row r="42" spans="1:57" ht="16.5" hidden="1" customHeight="1" outlineLevel="1" x14ac:dyDescent="0.35">
      <c r="A42" s="116"/>
      <c r="B42" s="9" t="s">
        <v>114</v>
      </c>
      <c r="C42" s="11" t="s">
        <v>136</v>
      </c>
      <c r="D42" s="9" t="s">
        <v>40</v>
      </c>
      <c r="F42" s="34"/>
      <c r="G42" s="34"/>
      <c r="H42" s="34"/>
      <c r="I42" s="34"/>
      <c r="J42" s="34"/>
      <c r="K42" s="34"/>
      <c r="L42" s="34"/>
      <c r="M42" s="34"/>
      <c r="N42" s="34"/>
      <c r="O42" s="34"/>
      <c r="P42" s="34"/>
      <c r="Q42" s="34"/>
      <c r="R42" s="34">
        <f>$Q$28/'Fixed data'!$C$7</f>
        <v>-1.5999999999999996E-5</v>
      </c>
      <c r="S42" s="34">
        <f>$Q$28/'Fixed data'!$C$7</f>
        <v>-1.5999999999999996E-5</v>
      </c>
      <c r="T42" s="34">
        <f>$Q$28/'Fixed data'!$C$7</f>
        <v>-1.5999999999999996E-5</v>
      </c>
      <c r="U42" s="34">
        <f>$Q$28/'Fixed data'!$C$7</f>
        <v>-1.5999999999999996E-5</v>
      </c>
      <c r="V42" s="34">
        <f>$Q$28/'Fixed data'!$C$7</f>
        <v>-1.5999999999999996E-5</v>
      </c>
      <c r="W42" s="34">
        <f>$Q$28/'Fixed data'!$C$7</f>
        <v>-1.5999999999999996E-5</v>
      </c>
      <c r="X42" s="34">
        <f>$Q$28/'Fixed data'!$C$7</f>
        <v>-1.5999999999999996E-5</v>
      </c>
      <c r="Y42" s="34">
        <f>$Q$28/'Fixed data'!$C$7</f>
        <v>-1.5999999999999996E-5</v>
      </c>
      <c r="Z42" s="34">
        <f>$Q$28/'Fixed data'!$C$7</f>
        <v>-1.5999999999999996E-5</v>
      </c>
      <c r="AA42" s="34">
        <f>$Q$28/'Fixed data'!$C$7</f>
        <v>-1.5999999999999996E-5</v>
      </c>
      <c r="AB42" s="34">
        <f>$Q$28/'Fixed data'!$C$7</f>
        <v>-1.5999999999999996E-5</v>
      </c>
      <c r="AC42" s="34">
        <f>$Q$28/'Fixed data'!$C$7</f>
        <v>-1.5999999999999996E-5</v>
      </c>
      <c r="AD42" s="34">
        <f>$Q$28/'Fixed data'!$C$7</f>
        <v>-1.5999999999999996E-5</v>
      </c>
      <c r="AE42" s="34">
        <f>$Q$28/'Fixed data'!$C$7</f>
        <v>-1.5999999999999996E-5</v>
      </c>
      <c r="AF42" s="34">
        <f>$Q$28/'Fixed data'!$C$7</f>
        <v>-1.5999999999999996E-5</v>
      </c>
      <c r="AG42" s="34">
        <f>$Q$28/'Fixed data'!$C$7</f>
        <v>-1.5999999999999996E-5</v>
      </c>
      <c r="AH42" s="34">
        <f>$Q$28/'Fixed data'!$C$7</f>
        <v>-1.5999999999999996E-5</v>
      </c>
      <c r="AI42" s="34">
        <f>$Q$28/'Fixed data'!$C$7</f>
        <v>-1.5999999999999996E-5</v>
      </c>
      <c r="AJ42" s="34">
        <f>$Q$28/'Fixed data'!$C$7</f>
        <v>-1.5999999999999996E-5</v>
      </c>
      <c r="AK42" s="34">
        <f>$Q$28/'Fixed data'!$C$7</f>
        <v>-1.5999999999999996E-5</v>
      </c>
      <c r="AL42" s="34">
        <f>$Q$28/'Fixed data'!$C$7</f>
        <v>-1.5999999999999996E-5</v>
      </c>
      <c r="AM42" s="34">
        <f>$Q$28/'Fixed data'!$C$7</f>
        <v>-1.5999999999999996E-5</v>
      </c>
      <c r="AN42" s="34">
        <f>$Q$28/'Fixed data'!$C$7</f>
        <v>-1.5999999999999996E-5</v>
      </c>
      <c r="AO42" s="34">
        <f>$Q$28/'Fixed data'!$C$7</f>
        <v>-1.5999999999999996E-5</v>
      </c>
      <c r="AP42" s="34">
        <f>$Q$28/'Fixed data'!$C$7</f>
        <v>-1.5999999999999996E-5</v>
      </c>
      <c r="AQ42" s="34">
        <f>$Q$28/'Fixed data'!$C$7</f>
        <v>-1.5999999999999996E-5</v>
      </c>
      <c r="AR42" s="34">
        <f>$Q$28/'Fixed data'!$C$7</f>
        <v>-1.5999999999999996E-5</v>
      </c>
      <c r="AS42" s="34">
        <f>$Q$28/'Fixed data'!$C$7</f>
        <v>-1.5999999999999996E-5</v>
      </c>
      <c r="AT42" s="34">
        <f>$Q$28/'Fixed data'!$C$7</f>
        <v>-1.5999999999999996E-5</v>
      </c>
      <c r="AU42" s="34">
        <f>$Q$28/'Fixed data'!$C$7</f>
        <v>-1.5999999999999996E-5</v>
      </c>
      <c r="AV42" s="34">
        <f>$Q$28/'Fixed data'!$C$7</f>
        <v>-1.5999999999999996E-5</v>
      </c>
      <c r="AW42" s="34">
        <f>$Q$28/'Fixed data'!$C$7</f>
        <v>-1.5999999999999996E-5</v>
      </c>
      <c r="AX42" s="34">
        <f>$Q$28/'Fixed data'!$C$7</f>
        <v>-1.5999999999999996E-5</v>
      </c>
      <c r="AY42" s="34">
        <f>$Q$28/'Fixed data'!$C$7</f>
        <v>-1.5999999999999996E-5</v>
      </c>
      <c r="AZ42" s="34">
        <f>$Q$28/'Fixed data'!$C$7</f>
        <v>-1.5999999999999996E-5</v>
      </c>
      <c r="BA42" s="34">
        <f>$Q$28/'Fixed data'!$C$7</f>
        <v>-1.5999999999999996E-5</v>
      </c>
      <c r="BB42" s="34">
        <f>$Q$28/'Fixed data'!$C$7</f>
        <v>-1.5999999999999996E-5</v>
      </c>
      <c r="BC42" s="34">
        <f>$Q$28/'Fixed data'!$C$7</f>
        <v>-1.5999999999999996E-5</v>
      </c>
      <c r="BD42" s="34">
        <f>$Q$28/'Fixed data'!$C$7</f>
        <v>-1.5999999999999996E-5</v>
      </c>
    </row>
    <row r="43" spans="1:57" ht="16.5" hidden="1" customHeight="1" outlineLevel="1" x14ac:dyDescent="0.35">
      <c r="A43" s="116"/>
      <c r="B43" s="9" t="s">
        <v>115</v>
      </c>
      <c r="C43" s="11" t="s">
        <v>137</v>
      </c>
      <c r="D43" s="9" t="s">
        <v>40</v>
      </c>
      <c r="F43" s="34"/>
      <c r="G43" s="34"/>
      <c r="H43" s="34"/>
      <c r="I43" s="34"/>
      <c r="J43" s="34"/>
      <c r="K43" s="34"/>
      <c r="L43" s="34"/>
      <c r="M43" s="34"/>
      <c r="N43" s="34"/>
      <c r="O43" s="34"/>
      <c r="P43" s="34"/>
      <c r="Q43" s="34"/>
      <c r="R43" s="34"/>
      <c r="S43" s="34">
        <f>$R$28/'Fixed data'!$C$7</f>
        <v>-1.5999999999999996E-5</v>
      </c>
      <c r="T43" s="34">
        <f>$R$28/'Fixed data'!$C$7</f>
        <v>-1.5999999999999996E-5</v>
      </c>
      <c r="U43" s="34">
        <f>$R$28/'Fixed data'!$C$7</f>
        <v>-1.5999999999999996E-5</v>
      </c>
      <c r="V43" s="34">
        <f>$R$28/'Fixed data'!$C$7</f>
        <v>-1.5999999999999996E-5</v>
      </c>
      <c r="W43" s="34">
        <f>$R$28/'Fixed data'!$C$7</f>
        <v>-1.5999999999999996E-5</v>
      </c>
      <c r="X43" s="34">
        <f>$R$28/'Fixed data'!$C$7</f>
        <v>-1.5999999999999996E-5</v>
      </c>
      <c r="Y43" s="34">
        <f>$R$28/'Fixed data'!$C$7</f>
        <v>-1.5999999999999996E-5</v>
      </c>
      <c r="Z43" s="34">
        <f>$R$28/'Fixed data'!$C$7</f>
        <v>-1.5999999999999996E-5</v>
      </c>
      <c r="AA43" s="34">
        <f>$R$28/'Fixed data'!$C$7</f>
        <v>-1.5999999999999996E-5</v>
      </c>
      <c r="AB43" s="34">
        <f>$R$28/'Fixed data'!$C$7</f>
        <v>-1.5999999999999996E-5</v>
      </c>
      <c r="AC43" s="34">
        <f>$R$28/'Fixed data'!$C$7</f>
        <v>-1.5999999999999996E-5</v>
      </c>
      <c r="AD43" s="34">
        <f>$R$28/'Fixed data'!$C$7</f>
        <v>-1.5999999999999996E-5</v>
      </c>
      <c r="AE43" s="34">
        <f>$R$28/'Fixed data'!$C$7</f>
        <v>-1.5999999999999996E-5</v>
      </c>
      <c r="AF43" s="34">
        <f>$R$28/'Fixed data'!$C$7</f>
        <v>-1.5999999999999996E-5</v>
      </c>
      <c r="AG43" s="34">
        <f>$R$28/'Fixed data'!$C$7</f>
        <v>-1.5999999999999996E-5</v>
      </c>
      <c r="AH43" s="34">
        <f>$R$28/'Fixed data'!$C$7</f>
        <v>-1.5999999999999996E-5</v>
      </c>
      <c r="AI43" s="34">
        <f>$R$28/'Fixed data'!$C$7</f>
        <v>-1.5999999999999996E-5</v>
      </c>
      <c r="AJ43" s="34">
        <f>$R$28/'Fixed data'!$C$7</f>
        <v>-1.5999999999999996E-5</v>
      </c>
      <c r="AK43" s="34">
        <f>$R$28/'Fixed data'!$C$7</f>
        <v>-1.5999999999999996E-5</v>
      </c>
      <c r="AL43" s="34">
        <f>$R$28/'Fixed data'!$C$7</f>
        <v>-1.5999999999999996E-5</v>
      </c>
      <c r="AM43" s="34">
        <f>$R$28/'Fixed data'!$C$7</f>
        <v>-1.5999999999999996E-5</v>
      </c>
      <c r="AN43" s="34">
        <f>$R$28/'Fixed data'!$C$7</f>
        <v>-1.5999999999999996E-5</v>
      </c>
      <c r="AO43" s="34">
        <f>$R$28/'Fixed data'!$C$7</f>
        <v>-1.5999999999999996E-5</v>
      </c>
      <c r="AP43" s="34">
        <f>$R$28/'Fixed data'!$C$7</f>
        <v>-1.5999999999999996E-5</v>
      </c>
      <c r="AQ43" s="34">
        <f>$R$28/'Fixed data'!$C$7</f>
        <v>-1.5999999999999996E-5</v>
      </c>
      <c r="AR43" s="34">
        <f>$R$28/'Fixed data'!$C$7</f>
        <v>-1.5999999999999996E-5</v>
      </c>
      <c r="AS43" s="34">
        <f>$R$28/'Fixed data'!$C$7</f>
        <v>-1.5999999999999996E-5</v>
      </c>
      <c r="AT43" s="34">
        <f>$R$28/'Fixed data'!$C$7</f>
        <v>-1.5999999999999996E-5</v>
      </c>
      <c r="AU43" s="34">
        <f>$R$28/'Fixed data'!$C$7</f>
        <v>-1.5999999999999996E-5</v>
      </c>
      <c r="AV43" s="34">
        <f>$R$28/'Fixed data'!$C$7</f>
        <v>-1.5999999999999996E-5</v>
      </c>
      <c r="AW43" s="34">
        <f>$R$28/'Fixed data'!$C$7</f>
        <v>-1.5999999999999996E-5</v>
      </c>
      <c r="AX43" s="34">
        <f>$R$28/'Fixed data'!$C$7</f>
        <v>-1.5999999999999996E-5</v>
      </c>
      <c r="AY43" s="34">
        <f>$R$28/'Fixed data'!$C$7</f>
        <v>-1.5999999999999996E-5</v>
      </c>
      <c r="AZ43" s="34">
        <f>$R$28/'Fixed data'!$C$7</f>
        <v>-1.5999999999999996E-5</v>
      </c>
      <c r="BA43" s="34">
        <f>$R$28/'Fixed data'!$C$7</f>
        <v>-1.5999999999999996E-5</v>
      </c>
      <c r="BB43" s="34">
        <f>$R$28/'Fixed data'!$C$7</f>
        <v>-1.5999999999999996E-5</v>
      </c>
      <c r="BC43" s="34">
        <f>$R$28/'Fixed data'!$C$7</f>
        <v>-1.5999999999999996E-5</v>
      </c>
      <c r="BD43" s="34">
        <f>$R$28/'Fixed data'!$C$7</f>
        <v>-1.5999999999999996E-5</v>
      </c>
    </row>
    <row r="44" spans="1:57" ht="16.5" hidden="1" customHeight="1" outlineLevel="1" x14ac:dyDescent="0.35">
      <c r="A44" s="116"/>
      <c r="B44" s="9" t="s">
        <v>116</v>
      </c>
      <c r="C44" s="11" t="s">
        <v>138</v>
      </c>
      <c r="D44" s="9" t="s">
        <v>40</v>
      </c>
      <c r="F44" s="34"/>
      <c r="G44" s="34"/>
      <c r="H44" s="34"/>
      <c r="I44" s="34"/>
      <c r="J44" s="34"/>
      <c r="K44" s="34"/>
      <c r="L44" s="34"/>
      <c r="M44" s="34"/>
      <c r="N44" s="34"/>
      <c r="O44" s="34"/>
      <c r="P44" s="34"/>
      <c r="Q44" s="34"/>
      <c r="R44" s="34"/>
      <c r="S44" s="34"/>
      <c r="T44" s="34">
        <f>$S$28/'Fixed data'!$C$7</f>
        <v>-1.5999999999999996E-5</v>
      </c>
      <c r="U44" s="34">
        <f>$S$28/'Fixed data'!$C$7</f>
        <v>-1.5999999999999996E-5</v>
      </c>
      <c r="V44" s="34">
        <f>$S$28/'Fixed data'!$C$7</f>
        <v>-1.5999999999999996E-5</v>
      </c>
      <c r="W44" s="34">
        <f>$S$28/'Fixed data'!$C$7</f>
        <v>-1.5999999999999996E-5</v>
      </c>
      <c r="X44" s="34">
        <f>$S$28/'Fixed data'!$C$7</f>
        <v>-1.5999999999999996E-5</v>
      </c>
      <c r="Y44" s="34">
        <f>$S$28/'Fixed data'!$C$7</f>
        <v>-1.5999999999999996E-5</v>
      </c>
      <c r="Z44" s="34">
        <f>$S$28/'Fixed data'!$C$7</f>
        <v>-1.5999999999999996E-5</v>
      </c>
      <c r="AA44" s="34">
        <f>$S$28/'Fixed data'!$C$7</f>
        <v>-1.5999999999999996E-5</v>
      </c>
      <c r="AB44" s="34">
        <f>$S$28/'Fixed data'!$C$7</f>
        <v>-1.5999999999999996E-5</v>
      </c>
      <c r="AC44" s="34">
        <f>$S$28/'Fixed data'!$C$7</f>
        <v>-1.5999999999999996E-5</v>
      </c>
      <c r="AD44" s="34">
        <f>$S$28/'Fixed data'!$C$7</f>
        <v>-1.5999999999999996E-5</v>
      </c>
      <c r="AE44" s="34">
        <f>$S$28/'Fixed data'!$C$7</f>
        <v>-1.5999999999999996E-5</v>
      </c>
      <c r="AF44" s="34">
        <f>$S$28/'Fixed data'!$C$7</f>
        <v>-1.5999999999999996E-5</v>
      </c>
      <c r="AG44" s="34">
        <f>$S$28/'Fixed data'!$C$7</f>
        <v>-1.5999999999999996E-5</v>
      </c>
      <c r="AH44" s="34">
        <f>$S$28/'Fixed data'!$C$7</f>
        <v>-1.5999999999999996E-5</v>
      </c>
      <c r="AI44" s="34">
        <f>$S$28/'Fixed data'!$C$7</f>
        <v>-1.5999999999999996E-5</v>
      </c>
      <c r="AJ44" s="34">
        <f>$S$28/'Fixed data'!$C$7</f>
        <v>-1.5999999999999996E-5</v>
      </c>
      <c r="AK44" s="34">
        <f>$S$28/'Fixed data'!$C$7</f>
        <v>-1.5999999999999996E-5</v>
      </c>
      <c r="AL44" s="34">
        <f>$S$28/'Fixed data'!$C$7</f>
        <v>-1.5999999999999996E-5</v>
      </c>
      <c r="AM44" s="34">
        <f>$S$28/'Fixed data'!$C$7</f>
        <v>-1.5999999999999996E-5</v>
      </c>
      <c r="AN44" s="34">
        <f>$S$28/'Fixed data'!$C$7</f>
        <v>-1.5999999999999996E-5</v>
      </c>
      <c r="AO44" s="34">
        <f>$S$28/'Fixed data'!$C$7</f>
        <v>-1.5999999999999996E-5</v>
      </c>
      <c r="AP44" s="34">
        <f>$S$28/'Fixed data'!$C$7</f>
        <v>-1.5999999999999996E-5</v>
      </c>
      <c r="AQ44" s="34">
        <f>$S$28/'Fixed data'!$C$7</f>
        <v>-1.5999999999999996E-5</v>
      </c>
      <c r="AR44" s="34">
        <f>$S$28/'Fixed data'!$C$7</f>
        <v>-1.5999999999999996E-5</v>
      </c>
      <c r="AS44" s="34">
        <f>$S$28/'Fixed data'!$C$7</f>
        <v>-1.5999999999999996E-5</v>
      </c>
      <c r="AT44" s="34">
        <f>$S$28/'Fixed data'!$C$7</f>
        <v>-1.5999999999999996E-5</v>
      </c>
      <c r="AU44" s="34">
        <f>$S$28/'Fixed data'!$C$7</f>
        <v>-1.5999999999999996E-5</v>
      </c>
      <c r="AV44" s="34">
        <f>$S$28/'Fixed data'!$C$7</f>
        <v>-1.5999999999999996E-5</v>
      </c>
      <c r="AW44" s="34">
        <f>$S$28/'Fixed data'!$C$7</f>
        <v>-1.5999999999999996E-5</v>
      </c>
      <c r="AX44" s="34">
        <f>$S$28/'Fixed data'!$C$7</f>
        <v>-1.5999999999999996E-5</v>
      </c>
      <c r="AY44" s="34">
        <f>$S$28/'Fixed data'!$C$7</f>
        <v>-1.5999999999999996E-5</v>
      </c>
      <c r="AZ44" s="34">
        <f>$S$28/'Fixed data'!$C$7</f>
        <v>-1.5999999999999996E-5</v>
      </c>
      <c r="BA44" s="34">
        <f>$S$28/'Fixed data'!$C$7</f>
        <v>-1.5999999999999996E-5</v>
      </c>
      <c r="BB44" s="34">
        <f>$S$28/'Fixed data'!$C$7</f>
        <v>-1.5999999999999996E-5</v>
      </c>
      <c r="BC44" s="34">
        <f>$S$28/'Fixed data'!$C$7</f>
        <v>-1.5999999999999996E-5</v>
      </c>
      <c r="BD44" s="34">
        <f>$S$28/'Fixed data'!$C$7</f>
        <v>-1.5999999999999996E-5</v>
      </c>
    </row>
    <row r="45" spans="1:57" ht="16.5" hidden="1" customHeight="1" outlineLevel="1" x14ac:dyDescent="0.35">
      <c r="A45" s="116"/>
      <c r="B45" s="9" t="s">
        <v>117</v>
      </c>
      <c r="C45" s="11" t="s">
        <v>139</v>
      </c>
      <c r="D45" s="9" t="s">
        <v>40</v>
      </c>
      <c r="F45" s="34"/>
      <c r="G45" s="34"/>
      <c r="H45" s="34"/>
      <c r="I45" s="34"/>
      <c r="J45" s="34"/>
      <c r="K45" s="34"/>
      <c r="L45" s="34"/>
      <c r="M45" s="34"/>
      <c r="N45" s="34"/>
      <c r="O45" s="34"/>
      <c r="P45" s="34"/>
      <c r="Q45" s="34"/>
      <c r="R45" s="34"/>
      <c r="S45" s="34"/>
      <c r="T45" s="34"/>
      <c r="U45" s="34">
        <f>$T$28/'Fixed data'!$C$7</f>
        <v>-1.5999999999999996E-5</v>
      </c>
      <c r="V45" s="34">
        <f>$T$28/'Fixed data'!$C$7</f>
        <v>-1.5999999999999996E-5</v>
      </c>
      <c r="W45" s="34">
        <f>$T$28/'Fixed data'!$C$7</f>
        <v>-1.5999999999999996E-5</v>
      </c>
      <c r="X45" s="34">
        <f>$T$28/'Fixed data'!$C$7</f>
        <v>-1.5999999999999996E-5</v>
      </c>
      <c r="Y45" s="34">
        <f>$T$28/'Fixed data'!$C$7</f>
        <v>-1.5999999999999996E-5</v>
      </c>
      <c r="Z45" s="34">
        <f>$T$28/'Fixed data'!$C$7</f>
        <v>-1.5999999999999996E-5</v>
      </c>
      <c r="AA45" s="34">
        <f>$T$28/'Fixed data'!$C$7</f>
        <v>-1.5999999999999996E-5</v>
      </c>
      <c r="AB45" s="34">
        <f>$T$28/'Fixed data'!$C$7</f>
        <v>-1.5999999999999996E-5</v>
      </c>
      <c r="AC45" s="34">
        <f>$T$28/'Fixed data'!$C$7</f>
        <v>-1.5999999999999996E-5</v>
      </c>
      <c r="AD45" s="34">
        <f>$T$28/'Fixed data'!$C$7</f>
        <v>-1.5999999999999996E-5</v>
      </c>
      <c r="AE45" s="34">
        <f>$T$28/'Fixed data'!$C$7</f>
        <v>-1.5999999999999996E-5</v>
      </c>
      <c r="AF45" s="34">
        <f>$T$28/'Fixed data'!$C$7</f>
        <v>-1.5999999999999996E-5</v>
      </c>
      <c r="AG45" s="34">
        <f>$T$28/'Fixed data'!$C$7</f>
        <v>-1.5999999999999996E-5</v>
      </c>
      <c r="AH45" s="34">
        <f>$T$28/'Fixed data'!$C$7</f>
        <v>-1.5999999999999996E-5</v>
      </c>
      <c r="AI45" s="34">
        <f>$T$28/'Fixed data'!$C$7</f>
        <v>-1.5999999999999996E-5</v>
      </c>
      <c r="AJ45" s="34">
        <f>$T$28/'Fixed data'!$C$7</f>
        <v>-1.5999999999999996E-5</v>
      </c>
      <c r="AK45" s="34">
        <f>$T$28/'Fixed data'!$C$7</f>
        <v>-1.5999999999999996E-5</v>
      </c>
      <c r="AL45" s="34">
        <f>$T$28/'Fixed data'!$C$7</f>
        <v>-1.5999999999999996E-5</v>
      </c>
      <c r="AM45" s="34">
        <f>$T$28/'Fixed data'!$C$7</f>
        <v>-1.5999999999999996E-5</v>
      </c>
      <c r="AN45" s="34">
        <f>$T$28/'Fixed data'!$C$7</f>
        <v>-1.5999999999999996E-5</v>
      </c>
      <c r="AO45" s="34">
        <f>$T$28/'Fixed data'!$C$7</f>
        <v>-1.5999999999999996E-5</v>
      </c>
      <c r="AP45" s="34">
        <f>$T$28/'Fixed data'!$C$7</f>
        <v>-1.5999999999999996E-5</v>
      </c>
      <c r="AQ45" s="34">
        <f>$T$28/'Fixed data'!$C$7</f>
        <v>-1.5999999999999996E-5</v>
      </c>
      <c r="AR45" s="34">
        <f>$T$28/'Fixed data'!$C$7</f>
        <v>-1.5999999999999996E-5</v>
      </c>
      <c r="AS45" s="34">
        <f>$T$28/'Fixed data'!$C$7</f>
        <v>-1.5999999999999996E-5</v>
      </c>
      <c r="AT45" s="34">
        <f>$T$28/'Fixed data'!$C$7</f>
        <v>-1.5999999999999996E-5</v>
      </c>
      <c r="AU45" s="34">
        <f>$T$28/'Fixed data'!$C$7</f>
        <v>-1.5999999999999996E-5</v>
      </c>
      <c r="AV45" s="34">
        <f>$T$28/'Fixed data'!$C$7</f>
        <v>-1.5999999999999996E-5</v>
      </c>
      <c r="AW45" s="34">
        <f>$T$28/'Fixed data'!$C$7</f>
        <v>-1.5999999999999996E-5</v>
      </c>
      <c r="AX45" s="34">
        <f>$T$28/'Fixed data'!$C$7</f>
        <v>-1.5999999999999996E-5</v>
      </c>
      <c r="AY45" s="34">
        <f>$T$28/'Fixed data'!$C$7</f>
        <v>-1.5999999999999996E-5</v>
      </c>
      <c r="AZ45" s="34">
        <f>$T$28/'Fixed data'!$C$7</f>
        <v>-1.5999999999999996E-5</v>
      </c>
      <c r="BA45" s="34">
        <f>$T$28/'Fixed data'!$C$7</f>
        <v>-1.5999999999999996E-5</v>
      </c>
      <c r="BB45" s="34">
        <f>$T$28/'Fixed data'!$C$7</f>
        <v>-1.5999999999999996E-5</v>
      </c>
      <c r="BC45" s="34">
        <f>$T$28/'Fixed data'!$C$7</f>
        <v>-1.5999999999999996E-5</v>
      </c>
      <c r="BD45" s="34">
        <f>$T$28/'Fixed data'!$C$7</f>
        <v>-1.5999999999999996E-5</v>
      </c>
    </row>
    <row r="46" spans="1:57" ht="16.5" hidden="1" customHeight="1" outlineLevel="1" x14ac:dyDescent="0.35">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-1.5999999999999996E-5</v>
      </c>
      <c r="W46" s="34">
        <f>$U$28/'Fixed data'!$C$7</f>
        <v>-1.5999999999999996E-5</v>
      </c>
      <c r="X46" s="34">
        <f>$U$28/'Fixed data'!$C$7</f>
        <v>-1.5999999999999996E-5</v>
      </c>
      <c r="Y46" s="34">
        <f>$U$28/'Fixed data'!$C$7</f>
        <v>-1.5999999999999996E-5</v>
      </c>
      <c r="Z46" s="34">
        <f>$U$28/'Fixed data'!$C$7</f>
        <v>-1.5999999999999996E-5</v>
      </c>
      <c r="AA46" s="34">
        <f>$U$28/'Fixed data'!$C$7</f>
        <v>-1.5999999999999996E-5</v>
      </c>
      <c r="AB46" s="34">
        <f>$U$28/'Fixed data'!$C$7</f>
        <v>-1.5999999999999996E-5</v>
      </c>
      <c r="AC46" s="34">
        <f>$U$28/'Fixed data'!$C$7</f>
        <v>-1.5999999999999996E-5</v>
      </c>
      <c r="AD46" s="34">
        <f>$U$28/'Fixed data'!$C$7</f>
        <v>-1.5999999999999996E-5</v>
      </c>
      <c r="AE46" s="34">
        <f>$U$28/'Fixed data'!$C$7</f>
        <v>-1.5999999999999996E-5</v>
      </c>
      <c r="AF46" s="34">
        <f>$U$28/'Fixed data'!$C$7</f>
        <v>-1.5999999999999996E-5</v>
      </c>
      <c r="AG46" s="34">
        <f>$U$28/'Fixed data'!$C$7</f>
        <v>-1.5999999999999996E-5</v>
      </c>
      <c r="AH46" s="34">
        <f>$U$28/'Fixed data'!$C$7</f>
        <v>-1.5999999999999996E-5</v>
      </c>
      <c r="AI46" s="34">
        <f>$U$28/'Fixed data'!$C$7</f>
        <v>-1.5999999999999996E-5</v>
      </c>
      <c r="AJ46" s="34">
        <f>$U$28/'Fixed data'!$C$7</f>
        <v>-1.5999999999999996E-5</v>
      </c>
      <c r="AK46" s="34">
        <f>$U$28/'Fixed data'!$C$7</f>
        <v>-1.5999999999999996E-5</v>
      </c>
      <c r="AL46" s="34">
        <f>$U$28/'Fixed data'!$C$7</f>
        <v>-1.5999999999999996E-5</v>
      </c>
      <c r="AM46" s="34">
        <f>$U$28/'Fixed data'!$C$7</f>
        <v>-1.5999999999999996E-5</v>
      </c>
      <c r="AN46" s="34">
        <f>$U$28/'Fixed data'!$C$7</f>
        <v>-1.5999999999999996E-5</v>
      </c>
      <c r="AO46" s="34">
        <f>$U$28/'Fixed data'!$C$7</f>
        <v>-1.5999999999999996E-5</v>
      </c>
      <c r="AP46" s="34">
        <f>$U$28/'Fixed data'!$C$7</f>
        <v>-1.5999999999999996E-5</v>
      </c>
      <c r="AQ46" s="34">
        <f>$U$28/'Fixed data'!$C$7</f>
        <v>-1.5999999999999996E-5</v>
      </c>
      <c r="AR46" s="34">
        <f>$U$28/'Fixed data'!$C$7</f>
        <v>-1.5999999999999996E-5</v>
      </c>
      <c r="AS46" s="34">
        <f>$U$28/'Fixed data'!$C$7</f>
        <v>-1.5999999999999996E-5</v>
      </c>
      <c r="AT46" s="34">
        <f>$U$28/'Fixed data'!$C$7</f>
        <v>-1.5999999999999996E-5</v>
      </c>
      <c r="AU46" s="34">
        <f>$U$28/'Fixed data'!$C$7</f>
        <v>-1.5999999999999996E-5</v>
      </c>
      <c r="AV46" s="34">
        <f>$U$28/'Fixed data'!$C$7</f>
        <v>-1.5999999999999996E-5</v>
      </c>
      <c r="AW46" s="34">
        <f>$U$28/'Fixed data'!$C$7</f>
        <v>-1.5999999999999996E-5</v>
      </c>
      <c r="AX46" s="34">
        <f>$U$28/'Fixed data'!$C$7</f>
        <v>-1.5999999999999996E-5</v>
      </c>
      <c r="AY46" s="34">
        <f>$U$28/'Fixed data'!$C$7</f>
        <v>-1.5999999999999996E-5</v>
      </c>
      <c r="AZ46" s="34">
        <f>$U$28/'Fixed data'!$C$7</f>
        <v>-1.5999999999999996E-5</v>
      </c>
      <c r="BA46" s="34">
        <f>$U$28/'Fixed data'!$C$7</f>
        <v>-1.5999999999999996E-5</v>
      </c>
      <c r="BB46" s="34">
        <f>$U$28/'Fixed data'!$C$7</f>
        <v>-1.5999999999999996E-5</v>
      </c>
      <c r="BC46" s="34">
        <f>$U$28/'Fixed data'!$C$7</f>
        <v>-1.5999999999999996E-5</v>
      </c>
      <c r="BD46" s="34">
        <f>$U$28/'Fixed data'!$C$7</f>
        <v>-1.5999999999999996E-5</v>
      </c>
    </row>
    <row r="47" spans="1:57" ht="16.5" hidden="1" customHeight="1" outlineLevel="1" x14ac:dyDescent="0.35">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-1.5999999999999996E-5</v>
      </c>
      <c r="X47" s="34">
        <f>$V$28/'Fixed data'!$C$7</f>
        <v>-1.5999999999999996E-5</v>
      </c>
      <c r="Y47" s="34">
        <f>$V$28/'Fixed data'!$C$7</f>
        <v>-1.5999999999999996E-5</v>
      </c>
      <c r="Z47" s="34">
        <f>$V$28/'Fixed data'!$C$7</f>
        <v>-1.5999999999999996E-5</v>
      </c>
      <c r="AA47" s="34">
        <f>$V$28/'Fixed data'!$C$7</f>
        <v>-1.5999999999999996E-5</v>
      </c>
      <c r="AB47" s="34">
        <f>$V$28/'Fixed data'!$C$7</f>
        <v>-1.5999999999999996E-5</v>
      </c>
      <c r="AC47" s="34">
        <f>$V$28/'Fixed data'!$C$7</f>
        <v>-1.5999999999999996E-5</v>
      </c>
      <c r="AD47" s="34">
        <f>$V$28/'Fixed data'!$C$7</f>
        <v>-1.5999999999999996E-5</v>
      </c>
      <c r="AE47" s="34">
        <f>$V$28/'Fixed data'!$C$7</f>
        <v>-1.5999999999999996E-5</v>
      </c>
      <c r="AF47" s="34">
        <f>$V$28/'Fixed data'!$C$7</f>
        <v>-1.5999999999999996E-5</v>
      </c>
      <c r="AG47" s="34">
        <f>$V$28/'Fixed data'!$C$7</f>
        <v>-1.5999999999999996E-5</v>
      </c>
      <c r="AH47" s="34">
        <f>$V$28/'Fixed data'!$C$7</f>
        <v>-1.5999999999999996E-5</v>
      </c>
      <c r="AI47" s="34">
        <f>$V$28/'Fixed data'!$C$7</f>
        <v>-1.5999999999999996E-5</v>
      </c>
      <c r="AJ47" s="34">
        <f>$V$28/'Fixed data'!$C$7</f>
        <v>-1.5999999999999996E-5</v>
      </c>
      <c r="AK47" s="34">
        <f>$V$28/'Fixed data'!$C$7</f>
        <v>-1.5999999999999996E-5</v>
      </c>
      <c r="AL47" s="34">
        <f>$V$28/'Fixed data'!$C$7</f>
        <v>-1.5999999999999996E-5</v>
      </c>
      <c r="AM47" s="34">
        <f>$V$28/'Fixed data'!$C$7</f>
        <v>-1.5999999999999996E-5</v>
      </c>
      <c r="AN47" s="34">
        <f>$V$28/'Fixed data'!$C$7</f>
        <v>-1.5999999999999996E-5</v>
      </c>
      <c r="AO47" s="34">
        <f>$V$28/'Fixed data'!$C$7</f>
        <v>-1.5999999999999996E-5</v>
      </c>
      <c r="AP47" s="34">
        <f>$V$28/'Fixed data'!$C$7</f>
        <v>-1.5999999999999996E-5</v>
      </c>
      <c r="AQ47" s="34">
        <f>$V$28/'Fixed data'!$C$7</f>
        <v>-1.5999999999999996E-5</v>
      </c>
      <c r="AR47" s="34">
        <f>$V$28/'Fixed data'!$C$7</f>
        <v>-1.5999999999999996E-5</v>
      </c>
      <c r="AS47" s="34">
        <f>$V$28/'Fixed data'!$C$7</f>
        <v>-1.5999999999999996E-5</v>
      </c>
      <c r="AT47" s="34">
        <f>$V$28/'Fixed data'!$C$7</f>
        <v>-1.5999999999999996E-5</v>
      </c>
      <c r="AU47" s="34">
        <f>$V$28/'Fixed data'!$C$7</f>
        <v>-1.5999999999999996E-5</v>
      </c>
      <c r="AV47" s="34">
        <f>$V$28/'Fixed data'!$C$7</f>
        <v>-1.5999999999999996E-5</v>
      </c>
      <c r="AW47" s="34">
        <f>$V$28/'Fixed data'!$C$7</f>
        <v>-1.5999999999999996E-5</v>
      </c>
      <c r="AX47" s="34">
        <f>$V$28/'Fixed data'!$C$7</f>
        <v>-1.5999999999999996E-5</v>
      </c>
      <c r="AY47" s="34">
        <f>$V$28/'Fixed data'!$C$7</f>
        <v>-1.5999999999999996E-5</v>
      </c>
      <c r="AZ47" s="34">
        <f>$V$28/'Fixed data'!$C$7</f>
        <v>-1.5999999999999996E-5</v>
      </c>
      <c r="BA47" s="34">
        <f>$V$28/'Fixed data'!$C$7</f>
        <v>-1.5999999999999996E-5</v>
      </c>
      <c r="BB47" s="34">
        <f>$V$28/'Fixed data'!$C$7</f>
        <v>-1.5999999999999996E-5</v>
      </c>
      <c r="BC47" s="34">
        <f>$V$28/'Fixed data'!$C$7</f>
        <v>-1.5999999999999996E-5</v>
      </c>
      <c r="BD47" s="34">
        <f>$V$28/'Fixed data'!$C$7</f>
        <v>-1.5999999999999996E-5</v>
      </c>
    </row>
    <row r="48" spans="1:57" ht="16.5" hidden="1" customHeight="1" outlineLevel="1" x14ac:dyDescent="0.35">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-1.5999999999999996E-5</v>
      </c>
      <c r="Y48" s="34">
        <f>$W$28/'Fixed data'!$C$7</f>
        <v>-1.5999999999999996E-5</v>
      </c>
      <c r="Z48" s="34">
        <f>$W$28/'Fixed data'!$C$7</f>
        <v>-1.5999999999999996E-5</v>
      </c>
      <c r="AA48" s="34">
        <f>$W$28/'Fixed data'!$C$7</f>
        <v>-1.5999999999999996E-5</v>
      </c>
      <c r="AB48" s="34">
        <f>$W$28/'Fixed data'!$C$7</f>
        <v>-1.5999999999999996E-5</v>
      </c>
      <c r="AC48" s="34">
        <f>$W$28/'Fixed data'!$C$7</f>
        <v>-1.5999999999999996E-5</v>
      </c>
      <c r="AD48" s="34">
        <f>$W$28/'Fixed data'!$C$7</f>
        <v>-1.5999999999999996E-5</v>
      </c>
      <c r="AE48" s="34">
        <f>$W$28/'Fixed data'!$C$7</f>
        <v>-1.5999999999999996E-5</v>
      </c>
      <c r="AF48" s="34">
        <f>$W$28/'Fixed data'!$C$7</f>
        <v>-1.5999999999999996E-5</v>
      </c>
      <c r="AG48" s="34">
        <f>$W$28/'Fixed data'!$C$7</f>
        <v>-1.5999999999999996E-5</v>
      </c>
      <c r="AH48" s="34">
        <f>$W$28/'Fixed data'!$C$7</f>
        <v>-1.5999999999999996E-5</v>
      </c>
      <c r="AI48" s="34">
        <f>$W$28/'Fixed data'!$C$7</f>
        <v>-1.5999999999999996E-5</v>
      </c>
      <c r="AJ48" s="34">
        <f>$W$28/'Fixed data'!$C$7</f>
        <v>-1.5999999999999996E-5</v>
      </c>
      <c r="AK48" s="34">
        <f>$W$28/'Fixed data'!$C$7</f>
        <v>-1.5999999999999996E-5</v>
      </c>
      <c r="AL48" s="34">
        <f>$W$28/'Fixed data'!$C$7</f>
        <v>-1.5999999999999996E-5</v>
      </c>
      <c r="AM48" s="34">
        <f>$W$28/'Fixed data'!$C$7</f>
        <v>-1.5999999999999996E-5</v>
      </c>
      <c r="AN48" s="34">
        <f>$W$28/'Fixed data'!$C$7</f>
        <v>-1.5999999999999996E-5</v>
      </c>
      <c r="AO48" s="34">
        <f>$W$28/'Fixed data'!$C$7</f>
        <v>-1.5999999999999996E-5</v>
      </c>
      <c r="AP48" s="34">
        <f>$W$28/'Fixed data'!$C$7</f>
        <v>-1.5999999999999996E-5</v>
      </c>
      <c r="AQ48" s="34">
        <f>$W$28/'Fixed data'!$C$7</f>
        <v>-1.5999999999999996E-5</v>
      </c>
      <c r="AR48" s="34">
        <f>$W$28/'Fixed data'!$C$7</f>
        <v>-1.5999999999999996E-5</v>
      </c>
      <c r="AS48" s="34">
        <f>$W$28/'Fixed data'!$C$7</f>
        <v>-1.5999999999999996E-5</v>
      </c>
      <c r="AT48" s="34">
        <f>$W$28/'Fixed data'!$C$7</f>
        <v>-1.5999999999999996E-5</v>
      </c>
      <c r="AU48" s="34">
        <f>$W$28/'Fixed data'!$C$7</f>
        <v>-1.5999999999999996E-5</v>
      </c>
      <c r="AV48" s="34">
        <f>$W$28/'Fixed data'!$C$7</f>
        <v>-1.5999999999999996E-5</v>
      </c>
      <c r="AW48" s="34">
        <f>$W$28/'Fixed data'!$C$7</f>
        <v>-1.5999999999999996E-5</v>
      </c>
      <c r="AX48" s="34">
        <f>$W$28/'Fixed data'!$C$7</f>
        <v>-1.5999999999999996E-5</v>
      </c>
      <c r="AY48" s="34">
        <f>$W$28/'Fixed data'!$C$7</f>
        <v>-1.5999999999999996E-5</v>
      </c>
      <c r="AZ48" s="34">
        <f>$W$28/'Fixed data'!$C$7</f>
        <v>-1.5999999999999996E-5</v>
      </c>
      <c r="BA48" s="34">
        <f>$W$28/'Fixed data'!$C$7</f>
        <v>-1.5999999999999996E-5</v>
      </c>
      <c r="BB48" s="34">
        <f>$W$28/'Fixed data'!$C$7</f>
        <v>-1.5999999999999996E-5</v>
      </c>
      <c r="BC48" s="34">
        <f>$W$28/'Fixed data'!$C$7</f>
        <v>-1.5999999999999996E-5</v>
      </c>
      <c r="BD48" s="34">
        <f>$W$28/'Fixed data'!$C$7</f>
        <v>-1.5999999999999996E-5</v>
      </c>
    </row>
    <row r="49" spans="1:56" ht="16.5" hidden="1" customHeight="1" outlineLevel="1" x14ac:dyDescent="0.35">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-1.5999999999999996E-5</v>
      </c>
      <c r="Z49" s="34">
        <f>$X$28/'Fixed data'!$C$7</f>
        <v>-1.5999999999999996E-5</v>
      </c>
      <c r="AA49" s="34">
        <f>$X$28/'Fixed data'!$C$7</f>
        <v>-1.5999999999999996E-5</v>
      </c>
      <c r="AB49" s="34">
        <f>$X$28/'Fixed data'!$C$7</f>
        <v>-1.5999999999999996E-5</v>
      </c>
      <c r="AC49" s="34">
        <f>$X$28/'Fixed data'!$C$7</f>
        <v>-1.5999999999999996E-5</v>
      </c>
      <c r="AD49" s="34">
        <f>$X$28/'Fixed data'!$C$7</f>
        <v>-1.5999999999999996E-5</v>
      </c>
      <c r="AE49" s="34">
        <f>$X$28/'Fixed data'!$C$7</f>
        <v>-1.5999999999999996E-5</v>
      </c>
      <c r="AF49" s="34">
        <f>$X$28/'Fixed data'!$C$7</f>
        <v>-1.5999999999999996E-5</v>
      </c>
      <c r="AG49" s="34">
        <f>$X$28/'Fixed data'!$C$7</f>
        <v>-1.5999999999999996E-5</v>
      </c>
      <c r="AH49" s="34">
        <f>$X$28/'Fixed data'!$C$7</f>
        <v>-1.5999999999999996E-5</v>
      </c>
      <c r="AI49" s="34">
        <f>$X$28/'Fixed data'!$C$7</f>
        <v>-1.5999999999999996E-5</v>
      </c>
      <c r="AJ49" s="34">
        <f>$X$28/'Fixed data'!$C$7</f>
        <v>-1.5999999999999996E-5</v>
      </c>
      <c r="AK49" s="34">
        <f>$X$28/'Fixed data'!$C$7</f>
        <v>-1.5999999999999996E-5</v>
      </c>
      <c r="AL49" s="34">
        <f>$X$28/'Fixed data'!$C$7</f>
        <v>-1.5999999999999996E-5</v>
      </c>
      <c r="AM49" s="34">
        <f>$X$28/'Fixed data'!$C$7</f>
        <v>-1.5999999999999996E-5</v>
      </c>
      <c r="AN49" s="34">
        <f>$X$28/'Fixed data'!$C$7</f>
        <v>-1.5999999999999996E-5</v>
      </c>
      <c r="AO49" s="34">
        <f>$X$28/'Fixed data'!$C$7</f>
        <v>-1.5999999999999996E-5</v>
      </c>
      <c r="AP49" s="34">
        <f>$X$28/'Fixed data'!$C$7</f>
        <v>-1.5999999999999996E-5</v>
      </c>
      <c r="AQ49" s="34">
        <f>$X$28/'Fixed data'!$C$7</f>
        <v>-1.5999999999999996E-5</v>
      </c>
      <c r="AR49" s="34">
        <f>$X$28/'Fixed data'!$C$7</f>
        <v>-1.5999999999999996E-5</v>
      </c>
      <c r="AS49" s="34">
        <f>$X$28/'Fixed data'!$C$7</f>
        <v>-1.5999999999999996E-5</v>
      </c>
      <c r="AT49" s="34">
        <f>$X$28/'Fixed data'!$C$7</f>
        <v>-1.5999999999999996E-5</v>
      </c>
      <c r="AU49" s="34">
        <f>$X$28/'Fixed data'!$C$7</f>
        <v>-1.5999999999999996E-5</v>
      </c>
      <c r="AV49" s="34">
        <f>$X$28/'Fixed data'!$C$7</f>
        <v>-1.5999999999999996E-5</v>
      </c>
      <c r="AW49" s="34">
        <f>$X$28/'Fixed data'!$C$7</f>
        <v>-1.5999999999999996E-5</v>
      </c>
      <c r="AX49" s="34">
        <f>$X$28/'Fixed data'!$C$7</f>
        <v>-1.5999999999999996E-5</v>
      </c>
      <c r="AY49" s="34">
        <f>$X$28/'Fixed data'!$C$7</f>
        <v>-1.5999999999999996E-5</v>
      </c>
      <c r="AZ49" s="34">
        <f>$X$28/'Fixed data'!$C$7</f>
        <v>-1.5999999999999996E-5</v>
      </c>
      <c r="BA49" s="34">
        <f>$X$28/'Fixed data'!$C$7</f>
        <v>-1.5999999999999996E-5</v>
      </c>
      <c r="BB49" s="34">
        <f>$X$28/'Fixed data'!$C$7</f>
        <v>-1.5999999999999996E-5</v>
      </c>
      <c r="BC49" s="34">
        <f>$X$28/'Fixed data'!$C$7</f>
        <v>-1.5999999999999996E-5</v>
      </c>
      <c r="BD49" s="34">
        <f>$X$28/'Fixed data'!$C$7</f>
        <v>-1.5999999999999996E-5</v>
      </c>
    </row>
    <row r="50" spans="1:56" ht="16.5" hidden="1" customHeight="1" outlineLevel="1" x14ac:dyDescent="0.35">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-1.5999999999999996E-5</v>
      </c>
      <c r="AA50" s="34">
        <f>$Y$28/'Fixed data'!$C$7</f>
        <v>-1.5999999999999996E-5</v>
      </c>
      <c r="AB50" s="34">
        <f>$Y$28/'Fixed data'!$C$7</f>
        <v>-1.5999999999999996E-5</v>
      </c>
      <c r="AC50" s="34">
        <f>$Y$28/'Fixed data'!$C$7</f>
        <v>-1.5999999999999996E-5</v>
      </c>
      <c r="AD50" s="34">
        <f>$Y$28/'Fixed data'!$C$7</f>
        <v>-1.5999999999999996E-5</v>
      </c>
      <c r="AE50" s="34">
        <f>$Y$28/'Fixed data'!$C$7</f>
        <v>-1.5999999999999996E-5</v>
      </c>
      <c r="AF50" s="34">
        <f>$Y$28/'Fixed data'!$C$7</f>
        <v>-1.5999999999999996E-5</v>
      </c>
      <c r="AG50" s="34">
        <f>$Y$28/'Fixed data'!$C$7</f>
        <v>-1.5999999999999996E-5</v>
      </c>
      <c r="AH50" s="34">
        <f>$Y$28/'Fixed data'!$C$7</f>
        <v>-1.5999999999999996E-5</v>
      </c>
      <c r="AI50" s="34">
        <f>$Y$28/'Fixed data'!$C$7</f>
        <v>-1.5999999999999996E-5</v>
      </c>
      <c r="AJ50" s="34">
        <f>$Y$28/'Fixed data'!$C$7</f>
        <v>-1.5999999999999996E-5</v>
      </c>
      <c r="AK50" s="34">
        <f>$Y$28/'Fixed data'!$C$7</f>
        <v>-1.5999999999999996E-5</v>
      </c>
      <c r="AL50" s="34">
        <f>$Y$28/'Fixed data'!$C$7</f>
        <v>-1.5999999999999996E-5</v>
      </c>
      <c r="AM50" s="34">
        <f>$Y$28/'Fixed data'!$C$7</f>
        <v>-1.5999999999999996E-5</v>
      </c>
      <c r="AN50" s="34">
        <f>$Y$28/'Fixed data'!$C$7</f>
        <v>-1.5999999999999996E-5</v>
      </c>
      <c r="AO50" s="34">
        <f>$Y$28/'Fixed data'!$C$7</f>
        <v>-1.5999999999999996E-5</v>
      </c>
      <c r="AP50" s="34">
        <f>$Y$28/'Fixed data'!$C$7</f>
        <v>-1.5999999999999996E-5</v>
      </c>
      <c r="AQ50" s="34">
        <f>$Y$28/'Fixed data'!$C$7</f>
        <v>-1.5999999999999996E-5</v>
      </c>
      <c r="AR50" s="34">
        <f>$Y$28/'Fixed data'!$C$7</f>
        <v>-1.5999999999999996E-5</v>
      </c>
      <c r="AS50" s="34">
        <f>$Y$28/'Fixed data'!$C$7</f>
        <v>-1.5999999999999996E-5</v>
      </c>
      <c r="AT50" s="34">
        <f>$Y$28/'Fixed data'!$C$7</f>
        <v>-1.5999999999999996E-5</v>
      </c>
      <c r="AU50" s="34">
        <f>$Y$28/'Fixed data'!$C$7</f>
        <v>-1.5999999999999996E-5</v>
      </c>
      <c r="AV50" s="34">
        <f>$Y$28/'Fixed data'!$C$7</f>
        <v>-1.5999999999999996E-5</v>
      </c>
      <c r="AW50" s="34">
        <f>$Y$28/'Fixed data'!$C$7</f>
        <v>-1.5999999999999996E-5</v>
      </c>
      <c r="AX50" s="34">
        <f>$Y$28/'Fixed data'!$C$7</f>
        <v>-1.5999999999999996E-5</v>
      </c>
      <c r="AY50" s="34">
        <f>$Y$28/'Fixed data'!$C$7</f>
        <v>-1.5999999999999996E-5</v>
      </c>
      <c r="AZ50" s="34">
        <f>$Y$28/'Fixed data'!$C$7</f>
        <v>-1.5999999999999996E-5</v>
      </c>
      <c r="BA50" s="34">
        <f>$Y$28/'Fixed data'!$C$7</f>
        <v>-1.5999999999999996E-5</v>
      </c>
      <c r="BB50" s="34">
        <f>$Y$28/'Fixed data'!$C$7</f>
        <v>-1.5999999999999996E-5</v>
      </c>
      <c r="BC50" s="34">
        <f>$Y$28/'Fixed data'!$C$7</f>
        <v>-1.5999999999999996E-5</v>
      </c>
      <c r="BD50" s="34">
        <f>$Y$28/'Fixed data'!$C$7</f>
        <v>-1.5999999999999996E-5</v>
      </c>
    </row>
    <row r="51" spans="1:56" ht="16.5" hidden="1" customHeight="1" outlineLevel="1" x14ac:dyDescent="0.35">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-1.5999999999999996E-5</v>
      </c>
      <c r="AB51" s="34">
        <f>$Z$28/'Fixed data'!$C$7</f>
        <v>-1.5999999999999996E-5</v>
      </c>
      <c r="AC51" s="34">
        <f>$Z$28/'Fixed data'!$C$7</f>
        <v>-1.5999999999999996E-5</v>
      </c>
      <c r="AD51" s="34">
        <f>$Z$28/'Fixed data'!$C$7</f>
        <v>-1.5999999999999996E-5</v>
      </c>
      <c r="AE51" s="34">
        <f>$Z$28/'Fixed data'!$C$7</f>
        <v>-1.5999999999999996E-5</v>
      </c>
      <c r="AF51" s="34">
        <f>$Z$28/'Fixed data'!$C$7</f>
        <v>-1.5999999999999996E-5</v>
      </c>
      <c r="AG51" s="34">
        <f>$Z$28/'Fixed data'!$C$7</f>
        <v>-1.5999999999999996E-5</v>
      </c>
      <c r="AH51" s="34">
        <f>$Z$28/'Fixed data'!$C$7</f>
        <v>-1.5999999999999996E-5</v>
      </c>
      <c r="AI51" s="34">
        <f>$Z$28/'Fixed data'!$C$7</f>
        <v>-1.5999999999999996E-5</v>
      </c>
      <c r="AJ51" s="34">
        <f>$Z$28/'Fixed data'!$C$7</f>
        <v>-1.5999999999999996E-5</v>
      </c>
      <c r="AK51" s="34">
        <f>$Z$28/'Fixed data'!$C$7</f>
        <v>-1.5999999999999996E-5</v>
      </c>
      <c r="AL51" s="34">
        <f>$Z$28/'Fixed data'!$C$7</f>
        <v>-1.5999999999999996E-5</v>
      </c>
      <c r="AM51" s="34">
        <f>$Z$28/'Fixed data'!$C$7</f>
        <v>-1.5999999999999996E-5</v>
      </c>
      <c r="AN51" s="34">
        <f>$Z$28/'Fixed data'!$C$7</f>
        <v>-1.5999999999999996E-5</v>
      </c>
      <c r="AO51" s="34">
        <f>$Z$28/'Fixed data'!$C$7</f>
        <v>-1.5999999999999996E-5</v>
      </c>
      <c r="AP51" s="34">
        <f>$Z$28/'Fixed data'!$C$7</f>
        <v>-1.5999999999999996E-5</v>
      </c>
      <c r="AQ51" s="34">
        <f>$Z$28/'Fixed data'!$C$7</f>
        <v>-1.5999999999999996E-5</v>
      </c>
      <c r="AR51" s="34">
        <f>$Z$28/'Fixed data'!$C$7</f>
        <v>-1.5999999999999996E-5</v>
      </c>
      <c r="AS51" s="34">
        <f>$Z$28/'Fixed data'!$C$7</f>
        <v>-1.5999999999999996E-5</v>
      </c>
      <c r="AT51" s="34">
        <f>$Z$28/'Fixed data'!$C$7</f>
        <v>-1.5999999999999996E-5</v>
      </c>
      <c r="AU51" s="34">
        <f>$Z$28/'Fixed data'!$C$7</f>
        <v>-1.5999999999999996E-5</v>
      </c>
      <c r="AV51" s="34">
        <f>$Z$28/'Fixed data'!$C$7</f>
        <v>-1.5999999999999996E-5</v>
      </c>
      <c r="AW51" s="34">
        <f>$Z$28/'Fixed data'!$C$7</f>
        <v>-1.5999999999999996E-5</v>
      </c>
      <c r="AX51" s="34">
        <f>$Z$28/'Fixed data'!$C$7</f>
        <v>-1.5999999999999996E-5</v>
      </c>
      <c r="AY51" s="34">
        <f>$Z$28/'Fixed data'!$C$7</f>
        <v>-1.5999999999999996E-5</v>
      </c>
      <c r="AZ51" s="34">
        <f>$Z$28/'Fixed data'!$C$7</f>
        <v>-1.5999999999999996E-5</v>
      </c>
      <c r="BA51" s="34">
        <f>$Z$28/'Fixed data'!$C$7</f>
        <v>-1.5999999999999996E-5</v>
      </c>
      <c r="BB51" s="34">
        <f>$Z$28/'Fixed data'!$C$7</f>
        <v>-1.5999999999999996E-5</v>
      </c>
      <c r="BC51" s="34">
        <f>$Z$28/'Fixed data'!$C$7</f>
        <v>-1.5999999999999996E-5</v>
      </c>
      <c r="BD51" s="34">
        <f>$Z$28/'Fixed data'!$C$7</f>
        <v>-1.5999999999999996E-5</v>
      </c>
    </row>
    <row r="52" spans="1:56" ht="16.5" hidden="1" customHeight="1" outlineLevel="1" x14ac:dyDescent="0.35">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-1.5999999999999996E-5</v>
      </c>
      <c r="AC52" s="34">
        <f>$AA$28/'Fixed data'!$C$7</f>
        <v>-1.5999999999999996E-5</v>
      </c>
      <c r="AD52" s="34">
        <f>$AA$28/'Fixed data'!$C$7</f>
        <v>-1.5999999999999996E-5</v>
      </c>
      <c r="AE52" s="34">
        <f>$AA$28/'Fixed data'!$C$7</f>
        <v>-1.5999999999999996E-5</v>
      </c>
      <c r="AF52" s="34">
        <f>$AA$28/'Fixed data'!$C$7</f>
        <v>-1.5999999999999996E-5</v>
      </c>
      <c r="AG52" s="34">
        <f>$AA$28/'Fixed data'!$C$7</f>
        <v>-1.5999999999999996E-5</v>
      </c>
      <c r="AH52" s="34">
        <f>$AA$28/'Fixed data'!$C$7</f>
        <v>-1.5999999999999996E-5</v>
      </c>
      <c r="AI52" s="34">
        <f>$AA$28/'Fixed data'!$C$7</f>
        <v>-1.5999999999999996E-5</v>
      </c>
      <c r="AJ52" s="34">
        <f>$AA$28/'Fixed data'!$C$7</f>
        <v>-1.5999999999999996E-5</v>
      </c>
      <c r="AK52" s="34">
        <f>$AA$28/'Fixed data'!$C$7</f>
        <v>-1.5999999999999996E-5</v>
      </c>
      <c r="AL52" s="34">
        <f>$AA$28/'Fixed data'!$C$7</f>
        <v>-1.5999999999999996E-5</v>
      </c>
      <c r="AM52" s="34">
        <f>$AA$28/'Fixed data'!$C$7</f>
        <v>-1.5999999999999996E-5</v>
      </c>
      <c r="AN52" s="34">
        <f>$AA$28/'Fixed data'!$C$7</f>
        <v>-1.5999999999999996E-5</v>
      </c>
      <c r="AO52" s="34">
        <f>$AA$28/'Fixed data'!$C$7</f>
        <v>-1.5999999999999996E-5</v>
      </c>
      <c r="AP52" s="34">
        <f>$AA$28/'Fixed data'!$C$7</f>
        <v>-1.5999999999999996E-5</v>
      </c>
      <c r="AQ52" s="34">
        <f>$AA$28/'Fixed data'!$C$7</f>
        <v>-1.5999999999999996E-5</v>
      </c>
      <c r="AR52" s="34">
        <f>$AA$28/'Fixed data'!$C$7</f>
        <v>-1.5999999999999996E-5</v>
      </c>
      <c r="AS52" s="34">
        <f>$AA$28/'Fixed data'!$C$7</f>
        <v>-1.5999999999999996E-5</v>
      </c>
      <c r="AT52" s="34">
        <f>$AA$28/'Fixed data'!$C$7</f>
        <v>-1.5999999999999996E-5</v>
      </c>
      <c r="AU52" s="34">
        <f>$AA$28/'Fixed data'!$C$7</f>
        <v>-1.5999999999999996E-5</v>
      </c>
      <c r="AV52" s="34">
        <f>$AA$28/'Fixed data'!$C$7</f>
        <v>-1.5999999999999996E-5</v>
      </c>
      <c r="AW52" s="34">
        <f>$AA$28/'Fixed data'!$C$7</f>
        <v>-1.5999999999999996E-5</v>
      </c>
      <c r="AX52" s="34">
        <f>$AA$28/'Fixed data'!$C$7</f>
        <v>-1.5999999999999996E-5</v>
      </c>
      <c r="AY52" s="34">
        <f>$AA$28/'Fixed data'!$C$7</f>
        <v>-1.5999999999999996E-5</v>
      </c>
      <c r="AZ52" s="34">
        <f>$AA$28/'Fixed data'!$C$7</f>
        <v>-1.5999999999999996E-5</v>
      </c>
      <c r="BA52" s="34">
        <f>$AA$28/'Fixed data'!$C$7</f>
        <v>-1.5999999999999996E-5</v>
      </c>
      <c r="BB52" s="34">
        <f>$AA$28/'Fixed data'!$C$7</f>
        <v>-1.5999999999999996E-5</v>
      </c>
      <c r="BC52" s="34">
        <f>$AA$28/'Fixed data'!$C$7</f>
        <v>-1.5999999999999996E-5</v>
      </c>
      <c r="BD52" s="34">
        <f>$AA$28/'Fixed data'!$C$7</f>
        <v>-1.5999999999999996E-5</v>
      </c>
    </row>
    <row r="53" spans="1:56" ht="16.5" hidden="1" customHeight="1" outlineLevel="1" x14ac:dyDescent="0.35">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-1.5999999999999996E-5</v>
      </c>
      <c r="AD53" s="34">
        <f>$AB$28/'Fixed data'!$C$7</f>
        <v>-1.5999999999999996E-5</v>
      </c>
      <c r="AE53" s="34">
        <f>$AB$28/'Fixed data'!$C$7</f>
        <v>-1.5999999999999996E-5</v>
      </c>
      <c r="AF53" s="34">
        <f>$AB$28/'Fixed data'!$C$7</f>
        <v>-1.5999999999999996E-5</v>
      </c>
      <c r="AG53" s="34">
        <f>$AB$28/'Fixed data'!$C$7</f>
        <v>-1.5999999999999996E-5</v>
      </c>
      <c r="AH53" s="34">
        <f>$AB$28/'Fixed data'!$C$7</f>
        <v>-1.5999999999999996E-5</v>
      </c>
      <c r="AI53" s="34">
        <f>$AB$28/'Fixed data'!$C$7</f>
        <v>-1.5999999999999996E-5</v>
      </c>
      <c r="AJ53" s="34">
        <f>$AB$28/'Fixed data'!$C$7</f>
        <v>-1.5999999999999996E-5</v>
      </c>
      <c r="AK53" s="34">
        <f>$AB$28/'Fixed data'!$C$7</f>
        <v>-1.5999999999999996E-5</v>
      </c>
      <c r="AL53" s="34">
        <f>$AB$28/'Fixed data'!$C$7</f>
        <v>-1.5999999999999996E-5</v>
      </c>
      <c r="AM53" s="34">
        <f>$AB$28/'Fixed data'!$C$7</f>
        <v>-1.5999999999999996E-5</v>
      </c>
      <c r="AN53" s="34">
        <f>$AB$28/'Fixed data'!$C$7</f>
        <v>-1.5999999999999996E-5</v>
      </c>
      <c r="AO53" s="34">
        <f>$AB$28/'Fixed data'!$C$7</f>
        <v>-1.5999999999999996E-5</v>
      </c>
      <c r="AP53" s="34">
        <f>$AB$28/'Fixed data'!$C$7</f>
        <v>-1.5999999999999996E-5</v>
      </c>
      <c r="AQ53" s="34">
        <f>$AB$28/'Fixed data'!$C$7</f>
        <v>-1.5999999999999996E-5</v>
      </c>
      <c r="AR53" s="34">
        <f>$AB$28/'Fixed data'!$C$7</f>
        <v>-1.5999999999999996E-5</v>
      </c>
      <c r="AS53" s="34">
        <f>$AB$28/'Fixed data'!$C$7</f>
        <v>-1.5999999999999996E-5</v>
      </c>
      <c r="AT53" s="34">
        <f>$AB$28/'Fixed data'!$C$7</f>
        <v>-1.5999999999999996E-5</v>
      </c>
      <c r="AU53" s="34">
        <f>$AB$28/'Fixed data'!$C$7</f>
        <v>-1.5999999999999996E-5</v>
      </c>
      <c r="AV53" s="34">
        <f>$AB$28/'Fixed data'!$C$7</f>
        <v>-1.5999999999999996E-5</v>
      </c>
      <c r="AW53" s="34">
        <f>$AB$28/'Fixed data'!$C$7</f>
        <v>-1.5999999999999996E-5</v>
      </c>
      <c r="AX53" s="34">
        <f>$AB$28/'Fixed data'!$C$7</f>
        <v>-1.5999999999999996E-5</v>
      </c>
      <c r="AY53" s="34">
        <f>$AB$28/'Fixed data'!$C$7</f>
        <v>-1.5999999999999996E-5</v>
      </c>
      <c r="AZ53" s="34">
        <f>$AB$28/'Fixed data'!$C$7</f>
        <v>-1.5999999999999996E-5</v>
      </c>
      <c r="BA53" s="34">
        <f>$AB$28/'Fixed data'!$C$7</f>
        <v>-1.5999999999999996E-5</v>
      </c>
      <c r="BB53" s="34">
        <f>$AB$28/'Fixed data'!$C$7</f>
        <v>-1.5999999999999996E-5</v>
      </c>
      <c r="BC53" s="34">
        <f>$AB$28/'Fixed data'!$C$7</f>
        <v>-1.5999999999999996E-5</v>
      </c>
      <c r="BD53" s="34">
        <f>$AB$28/'Fixed data'!$C$7</f>
        <v>-1.5999999999999996E-5</v>
      </c>
    </row>
    <row r="54" spans="1:56" ht="16.5" hidden="1" customHeight="1" outlineLevel="1" x14ac:dyDescent="0.35">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-1.5999999999999996E-5</v>
      </c>
      <c r="AE54" s="34">
        <f>$AC$28/'Fixed data'!$C$7</f>
        <v>-1.5999999999999996E-5</v>
      </c>
      <c r="AF54" s="34">
        <f>$AC$28/'Fixed data'!$C$7</f>
        <v>-1.5999999999999996E-5</v>
      </c>
      <c r="AG54" s="34">
        <f>$AC$28/'Fixed data'!$C$7</f>
        <v>-1.5999999999999996E-5</v>
      </c>
      <c r="AH54" s="34">
        <f>$AC$28/'Fixed data'!$C$7</f>
        <v>-1.5999999999999996E-5</v>
      </c>
      <c r="AI54" s="34">
        <f>$AC$28/'Fixed data'!$C$7</f>
        <v>-1.5999999999999996E-5</v>
      </c>
      <c r="AJ54" s="34">
        <f>$AC$28/'Fixed data'!$C$7</f>
        <v>-1.5999999999999996E-5</v>
      </c>
      <c r="AK54" s="34">
        <f>$AC$28/'Fixed data'!$C$7</f>
        <v>-1.5999999999999996E-5</v>
      </c>
      <c r="AL54" s="34">
        <f>$AC$28/'Fixed data'!$C$7</f>
        <v>-1.5999999999999996E-5</v>
      </c>
      <c r="AM54" s="34">
        <f>$AC$28/'Fixed data'!$C$7</f>
        <v>-1.5999999999999996E-5</v>
      </c>
      <c r="AN54" s="34">
        <f>$AC$28/'Fixed data'!$C$7</f>
        <v>-1.5999999999999996E-5</v>
      </c>
      <c r="AO54" s="34">
        <f>$AC$28/'Fixed data'!$C$7</f>
        <v>-1.5999999999999996E-5</v>
      </c>
      <c r="AP54" s="34">
        <f>$AC$28/'Fixed data'!$C$7</f>
        <v>-1.5999999999999996E-5</v>
      </c>
      <c r="AQ54" s="34">
        <f>$AC$28/'Fixed data'!$C$7</f>
        <v>-1.5999999999999996E-5</v>
      </c>
      <c r="AR54" s="34">
        <f>$AC$28/'Fixed data'!$C$7</f>
        <v>-1.5999999999999996E-5</v>
      </c>
      <c r="AS54" s="34">
        <f>$AC$28/'Fixed data'!$C$7</f>
        <v>-1.5999999999999996E-5</v>
      </c>
      <c r="AT54" s="34">
        <f>$AC$28/'Fixed data'!$C$7</f>
        <v>-1.5999999999999996E-5</v>
      </c>
      <c r="AU54" s="34">
        <f>$AC$28/'Fixed data'!$C$7</f>
        <v>-1.5999999999999996E-5</v>
      </c>
      <c r="AV54" s="34">
        <f>$AC$28/'Fixed data'!$C$7</f>
        <v>-1.5999999999999996E-5</v>
      </c>
      <c r="AW54" s="34">
        <f>$AC$28/'Fixed data'!$C$7</f>
        <v>-1.5999999999999996E-5</v>
      </c>
      <c r="AX54" s="34">
        <f>$AC$28/'Fixed data'!$C$7</f>
        <v>-1.5999999999999996E-5</v>
      </c>
      <c r="AY54" s="34">
        <f>$AC$28/'Fixed data'!$C$7</f>
        <v>-1.5999999999999996E-5</v>
      </c>
      <c r="AZ54" s="34">
        <f>$AC$28/'Fixed data'!$C$7</f>
        <v>-1.5999999999999996E-5</v>
      </c>
      <c r="BA54" s="34">
        <f>$AC$28/'Fixed data'!$C$7</f>
        <v>-1.5999999999999996E-5</v>
      </c>
      <c r="BB54" s="34">
        <f>$AC$28/'Fixed data'!$C$7</f>
        <v>-1.5999999999999996E-5</v>
      </c>
      <c r="BC54" s="34">
        <f>$AC$28/'Fixed data'!$C$7</f>
        <v>-1.5999999999999996E-5</v>
      </c>
      <c r="BD54" s="34">
        <f>$AC$28/'Fixed data'!$C$7</f>
        <v>-1.5999999999999996E-5</v>
      </c>
    </row>
    <row r="55" spans="1:56" ht="16.5" hidden="1" customHeight="1" outlineLevel="1" x14ac:dyDescent="0.35">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-1.5999999999999996E-5</v>
      </c>
      <c r="AF55" s="34">
        <f>$AD$28/'Fixed data'!$C$7</f>
        <v>-1.5999999999999996E-5</v>
      </c>
      <c r="AG55" s="34">
        <f>$AD$28/'Fixed data'!$C$7</f>
        <v>-1.5999999999999996E-5</v>
      </c>
      <c r="AH55" s="34">
        <f>$AD$28/'Fixed data'!$C$7</f>
        <v>-1.5999999999999996E-5</v>
      </c>
      <c r="AI55" s="34">
        <f>$AD$28/'Fixed data'!$C$7</f>
        <v>-1.5999999999999996E-5</v>
      </c>
      <c r="AJ55" s="34">
        <f>$AD$28/'Fixed data'!$C$7</f>
        <v>-1.5999999999999996E-5</v>
      </c>
      <c r="AK55" s="34">
        <f>$AD$28/'Fixed data'!$C$7</f>
        <v>-1.5999999999999996E-5</v>
      </c>
      <c r="AL55" s="34">
        <f>$AD$28/'Fixed data'!$C$7</f>
        <v>-1.5999999999999996E-5</v>
      </c>
      <c r="AM55" s="34">
        <f>$AD$28/'Fixed data'!$C$7</f>
        <v>-1.5999999999999996E-5</v>
      </c>
      <c r="AN55" s="34">
        <f>$AD$28/'Fixed data'!$C$7</f>
        <v>-1.5999999999999996E-5</v>
      </c>
      <c r="AO55" s="34">
        <f>$AD$28/'Fixed data'!$C$7</f>
        <v>-1.5999999999999996E-5</v>
      </c>
      <c r="AP55" s="34">
        <f>$AD$28/'Fixed data'!$C$7</f>
        <v>-1.5999999999999996E-5</v>
      </c>
      <c r="AQ55" s="34">
        <f>$AD$28/'Fixed data'!$C$7</f>
        <v>-1.5999999999999996E-5</v>
      </c>
      <c r="AR55" s="34">
        <f>$AD$28/'Fixed data'!$C$7</f>
        <v>-1.5999999999999996E-5</v>
      </c>
      <c r="AS55" s="34">
        <f>$AD$28/'Fixed data'!$C$7</f>
        <v>-1.5999999999999996E-5</v>
      </c>
      <c r="AT55" s="34">
        <f>$AD$28/'Fixed data'!$C$7</f>
        <v>-1.5999999999999996E-5</v>
      </c>
      <c r="AU55" s="34">
        <f>$AD$28/'Fixed data'!$C$7</f>
        <v>-1.5999999999999996E-5</v>
      </c>
      <c r="AV55" s="34">
        <f>$AD$28/'Fixed data'!$C$7</f>
        <v>-1.5999999999999996E-5</v>
      </c>
      <c r="AW55" s="34">
        <f>$AD$28/'Fixed data'!$C$7</f>
        <v>-1.5999999999999996E-5</v>
      </c>
      <c r="AX55" s="34">
        <f>$AD$28/'Fixed data'!$C$7</f>
        <v>-1.5999999999999996E-5</v>
      </c>
      <c r="AY55" s="34">
        <f>$AD$28/'Fixed data'!$C$7</f>
        <v>-1.5999999999999996E-5</v>
      </c>
      <c r="AZ55" s="34">
        <f>$AD$28/'Fixed data'!$C$7</f>
        <v>-1.5999999999999996E-5</v>
      </c>
      <c r="BA55" s="34">
        <f>$AD$28/'Fixed data'!$C$7</f>
        <v>-1.5999999999999996E-5</v>
      </c>
      <c r="BB55" s="34">
        <f>$AD$28/'Fixed data'!$C$7</f>
        <v>-1.5999999999999996E-5</v>
      </c>
      <c r="BC55" s="34">
        <f>$AD$28/'Fixed data'!$C$7</f>
        <v>-1.5999999999999996E-5</v>
      </c>
      <c r="BD55" s="34">
        <f>$AD$28/'Fixed data'!$C$7</f>
        <v>-1.5999999999999996E-5</v>
      </c>
    </row>
    <row r="56" spans="1:56" ht="16.5" hidden="1" customHeight="1" outlineLevel="1" x14ac:dyDescent="0.35">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-1.5999999999999996E-5</v>
      </c>
      <c r="AG56" s="34">
        <f>$AE$28/'Fixed data'!$C$7</f>
        <v>-1.5999999999999996E-5</v>
      </c>
      <c r="AH56" s="34">
        <f>$AE$28/'Fixed data'!$C$7</f>
        <v>-1.5999999999999996E-5</v>
      </c>
      <c r="AI56" s="34">
        <f>$AE$28/'Fixed data'!$C$7</f>
        <v>-1.5999999999999996E-5</v>
      </c>
      <c r="AJ56" s="34">
        <f>$AE$28/'Fixed data'!$C$7</f>
        <v>-1.5999999999999996E-5</v>
      </c>
      <c r="AK56" s="34">
        <f>$AE$28/'Fixed data'!$C$7</f>
        <v>-1.5999999999999996E-5</v>
      </c>
      <c r="AL56" s="34">
        <f>$AE$28/'Fixed data'!$C$7</f>
        <v>-1.5999999999999996E-5</v>
      </c>
      <c r="AM56" s="34">
        <f>$AE$28/'Fixed data'!$C$7</f>
        <v>-1.5999999999999996E-5</v>
      </c>
      <c r="AN56" s="34">
        <f>$AE$28/'Fixed data'!$C$7</f>
        <v>-1.5999999999999996E-5</v>
      </c>
      <c r="AO56" s="34">
        <f>$AE$28/'Fixed data'!$C$7</f>
        <v>-1.5999999999999996E-5</v>
      </c>
      <c r="AP56" s="34">
        <f>$AE$28/'Fixed data'!$C$7</f>
        <v>-1.5999999999999996E-5</v>
      </c>
      <c r="AQ56" s="34">
        <f>$AE$28/'Fixed data'!$C$7</f>
        <v>-1.5999999999999996E-5</v>
      </c>
      <c r="AR56" s="34">
        <f>$AE$28/'Fixed data'!$C$7</f>
        <v>-1.5999999999999996E-5</v>
      </c>
      <c r="AS56" s="34">
        <f>$AE$28/'Fixed data'!$C$7</f>
        <v>-1.5999999999999996E-5</v>
      </c>
      <c r="AT56" s="34">
        <f>$AE$28/'Fixed data'!$C$7</f>
        <v>-1.5999999999999996E-5</v>
      </c>
      <c r="AU56" s="34">
        <f>$AE$28/'Fixed data'!$C$7</f>
        <v>-1.5999999999999996E-5</v>
      </c>
      <c r="AV56" s="34">
        <f>$AE$28/'Fixed data'!$C$7</f>
        <v>-1.5999999999999996E-5</v>
      </c>
      <c r="AW56" s="34">
        <f>$AE$28/'Fixed data'!$C$7</f>
        <v>-1.5999999999999996E-5</v>
      </c>
      <c r="AX56" s="34">
        <f>$AE$28/'Fixed data'!$C$7</f>
        <v>-1.5999999999999996E-5</v>
      </c>
      <c r="AY56" s="34">
        <f>$AE$28/'Fixed data'!$C$7</f>
        <v>-1.5999999999999996E-5</v>
      </c>
      <c r="AZ56" s="34">
        <f>$AE$28/'Fixed data'!$C$7</f>
        <v>-1.5999999999999996E-5</v>
      </c>
      <c r="BA56" s="34">
        <f>$AE$28/'Fixed data'!$C$7</f>
        <v>-1.5999999999999996E-5</v>
      </c>
      <c r="BB56" s="34">
        <f>$AE$28/'Fixed data'!$C$7</f>
        <v>-1.5999999999999996E-5</v>
      </c>
      <c r="BC56" s="34">
        <f>$AE$28/'Fixed data'!$C$7</f>
        <v>-1.5999999999999996E-5</v>
      </c>
      <c r="BD56" s="34">
        <f>$AE$28/'Fixed data'!$C$7</f>
        <v>-1.5999999999999996E-5</v>
      </c>
    </row>
    <row r="57" spans="1:56" ht="16.5" hidden="1" customHeight="1" outlineLevel="1" x14ac:dyDescent="0.35">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-1.5999999999999996E-5</v>
      </c>
      <c r="AH57" s="34">
        <f>$AF$28/'Fixed data'!$C$7</f>
        <v>-1.5999999999999996E-5</v>
      </c>
      <c r="AI57" s="34">
        <f>$AF$28/'Fixed data'!$C$7</f>
        <v>-1.5999999999999996E-5</v>
      </c>
      <c r="AJ57" s="34">
        <f>$AF$28/'Fixed data'!$C$7</f>
        <v>-1.5999999999999996E-5</v>
      </c>
      <c r="AK57" s="34">
        <f>$AF$28/'Fixed data'!$C$7</f>
        <v>-1.5999999999999996E-5</v>
      </c>
      <c r="AL57" s="34">
        <f>$AF$28/'Fixed data'!$C$7</f>
        <v>-1.5999999999999996E-5</v>
      </c>
      <c r="AM57" s="34">
        <f>$AF$28/'Fixed data'!$C$7</f>
        <v>-1.5999999999999996E-5</v>
      </c>
      <c r="AN57" s="34">
        <f>$AF$28/'Fixed data'!$C$7</f>
        <v>-1.5999999999999996E-5</v>
      </c>
      <c r="AO57" s="34">
        <f>$AF$28/'Fixed data'!$C$7</f>
        <v>-1.5999999999999996E-5</v>
      </c>
      <c r="AP57" s="34">
        <f>$AF$28/'Fixed data'!$C$7</f>
        <v>-1.5999999999999996E-5</v>
      </c>
      <c r="AQ57" s="34">
        <f>$AF$28/'Fixed data'!$C$7</f>
        <v>-1.5999999999999996E-5</v>
      </c>
      <c r="AR57" s="34">
        <f>$AF$28/'Fixed data'!$C$7</f>
        <v>-1.5999999999999996E-5</v>
      </c>
      <c r="AS57" s="34">
        <f>$AF$28/'Fixed data'!$C$7</f>
        <v>-1.5999999999999996E-5</v>
      </c>
      <c r="AT57" s="34">
        <f>$AF$28/'Fixed data'!$C$7</f>
        <v>-1.5999999999999996E-5</v>
      </c>
      <c r="AU57" s="34">
        <f>$AF$28/'Fixed data'!$C$7</f>
        <v>-1.5999999999999996E-5</v>
      </c>
      <c r="AV57" s="34">
        <f>$AF$28/'Fixed data'!$C$7</f>
        <v>-1.5999999999999996E-5</v>
      </c>
      <c r="AW57" s="34">
        <f>$AF$28/'Fixed data'!$C$7</f>
        <v>-1.5999999999999996E-5</v>
      </c>
      <c r="AX57" s="34">
        <f>$AF$28/'Fixed data'!$C$7</f>
        <v>-1.5999999999999996E-5</v>
      </c>
      <c r="AY57" s="34">
        <f>$AF$28/'Fixed data'!$C$7</f>
        <v>-1.5999999999999996E-5</v>
      </c>
      <c r="AZ57" s="34">
        <f>$AF$28/'Fixed data'!$C$7</f>
        <v>-1.5999999999999996E-5</v>
      </c>
      <c r="BA57" s="34">
        <f>$AF$28/'Fixed data'!$C$7</f>
        <v>-1.5999999999999996E-5</v>
      </c>
      <c r="BB57" s="34">
        <f>$AF$28/'Fixed data'!$C$7</f>
        <v>-1.5999999999999996E-5</v>
      </c>
      <c r="BC57" s="34">
        <f>$AF$28/'Fixed data'!$C$7</f>
        <v>-1.5999999999999996E-5</v>
      </c>
      <c r="BD57" s="34">
        <f>$AF$28/'Fixed data'!$C$7</f>
        <v>-1.5999999999999996E-5</v>
      </c>
    </row>
    <row r="58" spans="1:56" ht="16.5" hidden="1" customHeight="1" outlineLevel="1" x14ac:dyDescent="0.35">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-1.5999999999999996E-5</v>
      </c>
      <c r="AI58" s="34">
        <f>$AG$28/'Fixed data'!$C$7</f>
        <v>-1.5999999999999996E-5</v>
      </c>
      <c r="AJ58" s="34">
        <f>$AG$28/'Fixed data'!$C$7</f>
        <v>-1.5999999999999996E-5</v>
      </c>
      <c r="AK58" s="34">
        <f>$AG$28/'Fixed data'!$C$7</f>
        <v>-1.5999999999999996E-5</v>
      </c>
      <c r="AL58" s="34">
        <f>$AG$28/'Fixed data'!$C$7</f>
        <v>-1.5999999999999996E-5</v>
      </c>
      <c r="AM58" s="34">
        <f>$AG$28/'Fixed data'!$C$7</f>
        <v>-1.5999999999999996E-5</v>
      </c>
      <c r="AN58" s="34">
        <f>$AG$28/'Fixed data'!$C$7</f>
        <v>-1.5999999999999996E-5</v>
      </c>
      <c r="AO58" s="34">
        <f>$AG$28/'Fixed data'!$C$7</f>
        <v>-1.5999999999999996E-5</v>
      </c>
      <c r="AP58" s="34">
        <f>$AG$28/'Fixed data'!$C$7</f>
        <v>-1.5999999999999996E-5</v>
      </c>
      <c r="AQ58" s="34">
        <f>$AG$28/'Fixed data'!$C$7</f>
        <v>-1.5999999999999996E-5</v>
      </c>
      <c r="AR58" s="34">
        <f>$AG$28/'Fixed data'!$C$7</f>
        <v>-1.5999999999999996E-5</v>
      </c>
      <c r="AS58" s="34">
        <f>$AG$28/'Fixed data'!$C$7</f>
        <v>-1.5999999999999996E-5</v>
      </c>
      <c r="AT58" s="34">
        <f>$AG$28/'Fixed data'!$C$7</f>
        <v>-1.5999999999999996E-5</v>
      </c>
      <c r="AU58" s="34">
        <f>$AG$28/'Fixed data'!$C$7</f>
        <v>-1.5999999999999996E-5</v>
      </c>
      <c r="AV58" s="34">
        <f>$AG$28/'Fixed data'!$C$7</f>
        <v>-1.5999999999999996E-5</v>
      </c>
      <c r="AW58" s="34">
        <f>$AG$28/'Fixed data'!$C$7</f>
        <v>-1.5999999999999996E-5</v>
      </c>
      <c r="AX58" s="34">
        <f>$AG$28/'Fixed data'!$C$7</f>
        <v>-1.5999999999999996E-5</v>
      </c>
      <c r="AY58" s="34">
        <f>$AG$28/'Fixed data'!$C$7</f>
        <v>-1.5999999999999996E-5</v>
      </c>
      <c r="AZ58" s="34">
        <f>$AG$28/'Fixed data'!$C$7</f>
        <v>-1.5999999999999996E-5</v>
      </c>
      <c r="BA58" s="34">
        <f>$AG$28/'Fixed data'!$C$7</f>
        <v>-1.5999999999999996E-5</v>
      </c>
      <c r="BB58" s="34">
        <f>$AG$28/'Fixed data'!$C$7</f>
        <v>-1.5999999999999996E-5</v>
      </c>
      <c r="BC58" s="34">
        <f>$AG$28/'Fixed data'!$C$7</f>
        <v>-1.5999999999999996E-5</v>
      </c>
      <c r="BD58" s="34">
        <f>$AG$28/'Fixed data'!$C$7</f>
        <v>-1.5999999999999996E-5</v>
      </c>
    </row>
    <row r="59" spans="1:56" ht="16.5" hidden="1" customHeight="1" outlineLevel="1" x14ac:dyDescent="0.35">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-1.5999999999999996E-5</v>
      </c>
      <c r="AJ59" s="34">
        <f>$AH$28/'Fixed data'!$C$7</f>
        <v>-1.5999999999999996E-5</v>
      </c>
      <c r="AK59" s="34">
        <f>$AH$28/'Fixed data'!$C$7</f>
        <v>-1.5999999999999996E-5</v>
      </c>
      <c r="AL59" s="34">
        <f>$AH$28/'Fixed data'!$C$7</f>
        <v>-1.5999999999999996E-5</v>
      </c>
      <c r="AM59" s="34">
        <f>$AH$28/'Fixed data'!$C$7</f>
        <v>-1.5999999999999996E-5</v>
      </c>
      <c r="AN59" s="34">
        <f>$AH$28/'Fixed data'!$C$7</f>
        <v>-1.5999999999999996E-5</v>
      </c>
      <c r="AO59" s="34">
        <f>$AH$28/'Fixed data'!$C$7</f>
        <v>-1.5999999999999996E-5</v>
      </c>
      <c r="AP59" s="34">
        <f>$AH$28/'Fixed data'!$C$7</f>
        <v>-1.5999999999999996E-5</v>
      </c>
      <c r="AQ59" s="34">
        <f>$AH$28/'Fixed data'!$C$7</f>
        <v>-1.5999999999999996E-5</v>
      </c>
      <c r="AR59" s="34">
        <f>$AH$28/'Fixed data'!$C$7</f>
        <v>-1.5999999999999996E-5</v>
      </c>
      <c r="AS59" s="34">
        <f>$AH$28/'Fixed data'!$C$7</f>
        <v>-1.5999999999999996E-5</v>
      </c>
      <c r="AT59" s="34">
        <f>$AH$28/'Fixed data'!$C$7</f>
        <v>-1.5999999999999996E-5</v>
      </c>
      <c r="AU59" s="34">
        <f>$AH$28/'Fixed data'!$C$7</f>
        <v>-1.5999999999999996E-5</v>
      </c>
      <c r="AV59" s="34">
        <f>$AH$28/'Fixed data'!$C$7</f>
        <v>-1.5999999999999996E-5</v>
      </c>
      <c r="AW59" s="34">
        <f>$AH$28/'Fixed data'!$C$7</f>
        <v>-1.5999999999999996E-5</v>
      </c>
      <c r="AX59" s="34">
        <f>$AH$28/'Fixed data'!$C$7</f>
        <v>-1.5999999999999996E-5</v>
      </c>
      <c r="AY59" s="34">
        <f>$AH$28/'Fixed data'!$C$7</f>
        <v>-1.5999999999999996E-5</v>
      </c>
      <c r="AZ59" s="34">
        <f>$AH$28/'Fixed data'!$C$7</f>
        <v>-1.5999999999999996E-5</v>
      </c>
      <c r="BA59" s="34">
        <f>$AH$28/'Fixed data'!$C$7</f>
        <v>-1.5999999999999996E-5</v>
      </c>
      <c r="BB59" s="34">
        <f>$AH$28/'Fixed data'!$C$7</f>
        <v>-1.5999999999999996E-5</v>
      </c>
      <c r="BC59" s="34">
        <f>$AH$28/'Fixed data'!$C$7</f>
        <v>-1.5999999999999996E-5</v>
      </c>
      <c r="BD59" s="34">
        <f>$AH$28/'Fixed data'!$C$7</f>
        <v>-1.5999999999999996E-5</v>
      </c>
    </row>
    <row r="60" spans="1:56" ht="16.5" collapsed="1" x14ac:dyDescent="0.35">
      <c r="A60" s="116"/>
      <c r="B60" s="9" t="s">
        <v>7</v>
      </c>
      <c r="C60" s="9" t="s">
        <v>61</v>
      </c>
      <c r="D60" s="9" t="s">
        <v>40</v>
      </c>
      <c r="E60" s="34">
        <f>SUM(E30:E59)</f>
        <v>0</v>
      </c>
      <c r="F60" s="34">
        <f t="shared" ref="F60:BD60" si="5">SUM(F30:F59)</f>
        <v>-1.7275001133088908E-3</v>
      </c>
      <c r="G60" s="34">
        <f t="shared" si="5"/>
        <v>-1.7435246966508019E-3</v>
      </c>
      <c r="H60" s="34">
        <f t="shared" si="5"/>
        <v>-1.7595789804417312E-3</v>
      </c>
      <c r="I60" s="34">
        <f t="shared" si="5"/>
        <v>-1.7756010700622007E-3</v>
      </c>
      <c r="J60" s="34">
        <f t="shared" si="5"/>
        <v>-1.7915996922771634E-3</v>
      </c>
      <c r="K60" s="34">
        <f t="shared" si="5"/>
        <v>-1.807583182701132E-3</v>
      </c>
      <c r="L60" s="34">
        <f t="shared" si="5"/>
        <v>-1.8235527868323811E-3</v>
      </c>
      <c r="M60" s="34">
        <f t="shared" si="5"/>
        <v>-1.8394964900626215E-3</v>
      </c>
      <c r="N60" s="34">
        <f t="shared" si="5"/>
        <v>-1.8554964900626214E-3</v>
      </c>
      <c r="O60" s="34">
        <f t="shared" si="5"/>
        <v>-1.8714964900626214E-3</v>
      </c>
      <c r="P60" s="34">
        <f t="shared" si="5"/>
        <v>-1.8874964900626214E-3</v>
      </c>
      <c r="Q60" s="34">
        <f t="shared" si="5"/>
        <v>-1.9034964900626213E-3</v>
      </c>
      <c r="R60" s="34">
        <f t="shared" si="5"/>
        <v>-1.9194964900626213E-3</v>
      </c>
      <c r="S60" s="34">
        <f t="shared" si="5"/>
        <v>-1.9354964900626212E-3</v>
      </c>
      <c r="T60" s="34">
        <f t="shared" si="5"/>
        <v>-1.9514964900626212E-3</v>
      </c>
      <c r="U60" s="34">
        <f t="shared" si="5"/>
        <v>-1.9674964900626211E-3</v>
      </c>
      <c r="V60" s="34">
        <f t="shared" si="5"/>
        <v>-1.9834964900626211E-3</v>
      </c>
      <c r="W60" s="34">
        <f t="shared" si="5"/>
        <v>-1.999496490062621E-3</v>
      </c>
      <c r="X60" s="34">
        <f t="shared" si="5"/>
        <v>-2.015496490062621E-3</v>
      </c>
      <c r="Y60" s="34">
        <f t="shared" si="5"/>
        <v>-2.0314964900626209E-3</v>
      </c>
      <c r="Z60" s="34">
        <f t="shared" si="5"/>
        <v>-2.0474964900626209E-3</v>
      </c>
      <c r="AA60" s="34">
        <f t="shared" si="5"/>
        <v>-2.0634964900626209E-3</v>
      </c>
      <c r="AB60" s="34">
        <f t="shared" si="5"/>
        <v>-2.0794964900626208E-3</v>
      </c>
      <c r="AC60" s="34">
        <f t="shared" si="5"/>
        <v>-2.0954964900626208E-3</v>
      </c>
      <c r="AD60" s="34">
        <f t="shared" si="5"/>
        <v>-2.1114964900626207E-3</v>
      </c>
      <c r="AE60" s="34">
        <f t="shared" si="5"/>
        <v>-2.1274964900626207E-3</v>
      </c>
      <c r="AF60" s="34">
        <f t="shared" si="5"/>
        <v>-2.1434964900626206E-3</v>
      </c>
      <c r="AG60" s="34">
        <f t="shared" si="5"/>
        <v>-2.1594964900626206E-3</v>
      </c>
      <c r="AH60" s="34">
        <f t="shared" si="5"/>
        <v>-2.1754964900626205E-3</v>
      </c>
      <c r="AI60" s="34">
        <f t="shared" si="5"/>
        <v>-2.1914964900626205E-3</v>
      </c>
      <c r="AJ60" s="34">
        <f t="shared" si="5"/>
        <v>-2.1914964900626205E-3</v>
      </c>
      <c r="AK60" s="34">
        <f t="shared" si="5"/>
        <v>-2.1914964900626205E-3</v>
      </c>
      <c r="AL60" s="34">
        <f t="shared" si="5"/>
        <v>-2.1914964900626205E-3</v>
      </c>
      <c r="AM60" s="34">
        <f t="shared" si="5"/>
        <v>-2.1914964900626205E-3</v>
      </c>
      <c r="AN60" s="34">
        <f t="shared" si="5"/>
        <v>-2.1914964900626205E-3</v>
      </c>
      <c r="AO60" s="34">
        <f t="shared" si="5"/>
        <v>-2.1914964900626205E-3</v>
      </c>
      <c r="AP60" s="34">
        <f t="shared" si="5"/>
        <v>-2.1914964900626205E-3</v>
      </c>
      <c r="AQ60" s="34">
        <f t="shared" si="5"/>
        <v>-2.1914964900626205E-3</v>
      </c>
      <c r="AR60" s="34">
        <f t="shared" si="5"/>
        <v>-2.1914964900626205E-3</v>
      </c>
      <c r="AS60" s="34">
        <f t="shared" si="5"/>
        <v>-2.1914964900626205E-3</v>
      </c>
      <c r="AT60" s="34">
        <f t="shared" si="5"/>
        <v>-2.1914964900626205E-3</v>
      </c>
      <c r="AU60" s="34">
        <f t="shared" si="5"/>
        <v>-2.1914964900626205E-3</v>
      </c>
      <c r="AV60" s="34">
        <f t="shared" si="5"/>
        <v>-2.1914964900626205E-3</v>
      </c>
      <c r="AW60" s="34">
        <f t="shared" si="5"/>
        <v>-2.1914964900626205E-3</v>
      </c>
      <c r="AX60" s="34">
        <f t="shared" si="5"/>
        <v>-2.1914964900626205E-3</v>
      </c>
      <c r="AY60" s="34">
        <f t="shared" si="5"/>
        <v>-4.6399637675373107E-4</v>
      </c>
      <c r="AZ60" s="34">
        <f t="shared" si="5"/>
        <v>-4.4797179341181983E-4</v>
      </c>
      <c r="BA60" s="34">
        <f t="shared" si="5"/>
        <v>-4.319175096208905E-4</v>
      </c>
      <c r="BB60" s="34">
        <f t="shared" si="5"/>
        <v>-4.1589542000042084E-4</v>
      </c>
      <c r="BC60" s="34">
        <f t="shared" si="5"/>
        <v>-3.998967977854582E-4</v>
      </c>
      <c r="BD60" s="34">
        <f t="shared" si="5"/>
        <v>-3.8391330736148955E-4</v>
      </c>
    </row>
    <row r="61" spans="1:56" ht="17.25" hidden="1" customHeight="1" outlineLevel="1" x14ac:dyDescent="0.35">
      <c r="A61" s="116"/>
      <c r="B61" s="9" t="s">
        <v>35</v>
      </c>
      <c r="C61" s="9" t="s">
        <v>62</v>
      </c>
      <c r="D61" s="9" t="s">
        <v>40</v>
      </c>
      <c r="E61" s="34">
        <v>0</v>
      </c>
      <c r="F61" s="34">
        <f>E62</f>
        <v>-7.7737505098900081E-2</v>
      </c>
      <c r="G61" s="34">
        <f t="shared" ref="G61:BD61" si="6">F62</f>
        <v>-7.6731111235977201E-2</v>
      </c>
      <c r="H61" s="34">
        <f t="shared" si="6"/>
        <v>-7.5710029309918214E-2</v>
      </c>
      <c r="I61" s="34">
        <f t="shared" si="6"/>
        <v>-7.4671444362397615E-2</v>
      </c>
      <c r="J61" s="34">
        <f t="shared" si="6"/>
        <v>-7.3615781292008728E-2</v>
      </c>
      <c r="K61" s="34">
        <f t="shared" si="6"/>
        <v>-7.2543438668810148E-2</v>
      </c>
      <c r="L61" s="34">
        <f t="shared" si="6"/>
        <v>-7.1454487672015232E-2</v>
      </c>
      <c r="M61" s="34">
        <f t="shared" si="6"/>
        <v>-7.0348401530543669E-2</v>
      </c>
      <c r="N61" s="34">
        <f t="shared" si="6"/>
        <v>-6.9228905040481042E-2</v>
      </c>
      <c r="O61" s="34">
        <f t="shared" si="6"/>
        <v>-6.8093408550418427E-2</v>
      </c>
      <c r="P61" s="34">
        <f t="shared" si="6"/>
        <v>-6.694191206035581E-2</v>
      </c>
      <c r="Q61" s="34">
        <f t="shared" si="6"/>
        <v>-6.577441557029319E-2</v>
      </c>
      <c r="R61" s="34">
        <f t="shared" si="6"/>
        <v>-6.4590919080230569E-2</v>
      </c>
      <c r="S61" s="34">
        <f t="shared" si="6"/>
        <v>-6.3391422590167945E-2</v>
      </c>
      <c r="T61" s="34">
        <f t="shared" si="6"/>
        <v>-6.2175926100105326E-2</v>
      </c>
      <c r="U61" s="34">
        <f t="shared" si="6"/>
        <v>-6.0944429610042705E-2</v>
      </c>
      <c r="V61" s="34">
        <f t="shared" si="6"/>
        <v>-5.9696933119980082E-2</v>
      </c>
      <c r="W61" s="34">
        <f t="shared" si="6"/>
        <v>-5.8433436629917464E-2</v>
      </c>
      <c r="X61" s="34">
        <f t="shared" si="6"/>
        <v>-5.7153940139854843E-2</v>
      </c>
      <c r="Y61" s="34">
        <f t="shared" si="6"/>
        <v>-5.5858443649792221E-2</v>
      </c>
      <c r="Z61" s="34">
        <f t="shared" si="6"/>
        <v>-5.4546947159729603E-2</v>
      </c>
      <c r="AA61" s="34">
        <f t="shared" si="6"/>
        <v>-5.3219450669666983E-2</v>
      </c>
      <c r="AB61" s="34">
        <f t="shared" si="6"/>
        <v>-5.1875954179604361E-2</v>
      </c>
      <c r="AC61" s="34">
        <f t="shared" si="6"/>
        <v>-5.0516457689541737E-2</v>
      </c>
      <c r="AD61" s="34">
        <f t="shared" si="6"/>
        <v>-4.9140961199479118E-2</v>
      </c>
      <c r="AE61" s="34">
        <f t="shared" si="6"/>
        <v>-4.7749464709416496E-2</v>
      </c>
      <c r="AF61" s="34">
        <f t="shared" si="6"/>
        <v>-4.6341968219353873E-2</v>
      </c>
      <c r="AG61" s="34">
        <f t="shared" si="6"/>
        <v>-4.4918471729291254E-2</v>
      </c>
      <c r="AH61" s="34">
        <f t="shared" si="6"/>
        <v>-4.3478975239228633E-2</v>
      </c>
      <c r="AI61" s="34">
        <f t="shared" si="6"/>
        <v>-4.202347874916601E-2</v>
      </c>
      <c r="AJ61" s="34">
        <f t="shared" si="6"/>
        <v>-4.0551982259103392E-2</v>
      </c>
      <c r="AK61" s="34">
        <f t="shared" si="6"/>
        <v>-3.9080485769040774E-2</v>
      </c>
      <c r="AL61" s="34">
        <f t="shared" si="6"/>
        <v>-3.7608989278978155E-2</v>
      </c>
      <c r="AM61" s="34">
        <f t="shared" si="6"/>
        <v>-3.6137492788915537E-2</v>
      </c>
      <c r="AN61" s="34">
        <f t="shared" si="6"/>
        <v>-3.4665996298852919E-2</v>
      </c>
      <c r="AO61" s="34">
        <f t="shared" si="6"/>
        <v>-3.3194499808790301E-2</v>
      </c>
      <c r="AP61" s="34">
        <f t="shared" si="6"/>
        <v>-3.1723003318727683E-2</v>
      </c>
      <c r="AQ61" s="34">
        <f t="shared" si="6"/>
        <v>-3.0251506828665061E-2</v>
      </c>
      <c r="AR61" s="34">
        <f t="shared" si="6"/>
        <v>-2.8780010338602439E-2</v>
      </c>
      <c r="AS61" s="34">
        <f t="shared" si="6"/>
        <v>-2.7308513848539818E-2</v>
      </c>
      <c r="AT61" s="34">
        <f t="shared" si="6"/>
        <v>-2.5837017358477196E-2</v>
      </c>
      <c r="AU61" s="34">
        <f t="shared" si="6"/>
        <v>-2.4365520868414575E-2</v>
      </c>
      <c r="AV61" s="34">
        <f t="shared" si="6"/>
        <v>-2.2894024378351953E-2</v>
      </c>
      <c r="AW61" s="34">
        <f t="shared" si="6"/>
        <v>-2.1422527888289331E-2</v>
      </c>
      <c r="AX61" s="34">
        <f t="shared" si="6"/>
        <v>-1.995103139822671E-2</v>
      </c>
      <c r="AY61" s="34">
        <f t="shared" si="6"/>
        <v>-1.775953490816409E-2</v>
      </c>
      <c r="AZ61" s="34">
        <f t="shared" si="6"/>
        <v>-1.7295538531410359E-2</v>
      </c>
      <c r="BA61" s="34">
        <f t="shared" si="6"/>
        <v>-1.6847566737998539E-2</v>
      </c>
      <c r="BB61" s="34">
        <f t="shared" si="6"/>
        <v>-1.6415649228377648E-2</v>
      </c>
      <c r="BC61" s="34">
        <f t="shared" si="6"/>
        <v>-1.5999753808377228E-2</v>
      </c>
      <c r="BD61" s="34">
        <f t="shared" si="6"/>
        <v>-1.559985701059177E-2</v>
      </c>
    </row>
    <row r="62" spans="1:56" ht="16.5" hidden="1" customHeight="1" outlineLevel="1" x14ac:dyDescent="0.3">
      <c r="A62" s="116"/>
      <c r="B62" s="9" t="s">
        <v>34</v>
      </c>
      <c r="C62" s="9" t="s">
        <v>69</v>
      </c>
      <c r="D62" s="9" t="s">
        <v>40</v>
      </c>
      <c r="E62" s="34">
        <f t="shared" ref="E62:BD62" si="7">E28-E60+E61</f>
        <v>-7.7737505098900081E-2</v>
      </c>
      <c r="F62" s="34">
        <f t="shared" si="7"/>
        <v>-7.6731111235977201E-2</v>
      </c>
      <c r="G62" s="34">
        <f t="shared" si="7"/>
        <v>-7.5710029309918214E-2</v>
      </c>
      <c r="H62" s="34">
        <f t="shared" si="7"/>
        <v>-7.4671444362397615E-2</v>
      </c>
      <c r="I62" s="34">
        <f t="shared" si="7"/>
        <v>-7.3615781292008728E-2</v>
      </c>
      <c r="J62" s="34">
        <f t="shared" si="7"/>
        <v>-7.2543438668810148E-2</v>
      </c>
      <c r="K62" s="34">
        <f t="shared" si="7"/>
        <v>-7.1454487672015232E-2</v>
      </c>
      <c r="L62" s="34">
        <f t="shared" si="7"/>
        <v>-7.0348401530543669E-2</v>
      </c>
      <c r="M62" s="34">
        <f t="shared" si="7"/>
        <v>-6.9228905040481042E-2</v>
      </c>
      <c r="N62" s="34">
        <f t="shared" si="7"/>
        <v>-6.8093408550418427E-2</v>
      </c>
      <c r="O62" s="34">
        <f t="shared" si="7"/>
        <v>-6.694191206035581E-2</v>
      </c>
      <c r="P62" s="34">
        <f t="shared" si="7"/>
        <v>-6.577441557029319E-2</v>
      </c>
      <c r="Q62" s="34">
        <f t="shared" si="7"/>
        <v>-6.4590919080230569E-2</v>
      </c>
      <c r="R62" s="34">
        <f t="shared" si="7"/>
        <v>-6.3391422590167945E-2</v>
      </c>
      <c r="S62" s="34">
        <f t="shared" si="7"/>
        <v>-6.2175926100105326E-2</v>
      </c>
      <c r="T62" s="34">
        <f t="shared" si="7"/>
        <v>-6.0944429610042705E-2</v>
      </c>
      <c r="U62" s="34">
        <f t="shared" si="7"/>
        <v>-5.9696933119980082E-2</v>
      </c>
      <c r="V62" s="34">
        <f t="shared" si="7"/>
        <v>-5.8433436629917464E-2</v>
      </c>
      <c r="W62" s="34">
        <f t="shared" si="7"/>
        <v>-5.7153940139854843E-2</v>
      </c>
      <c r="X62" s="34">
        <f t="shared" si="7"/>
        <v>-5.5858443649792221E-2</v>
      </c>
      <c r="Y62" s="34">
        <f t="shared" si="7"/>
        <v>-5.4546947159729603E-2</v>
      </c>
      <c r="Z62" s="34">
        <f t="shared" si="7"/>
        <v>-5.3219450669666983E-2</v>
      </c>
      <c r="AA62" s="34">
        <f t="shared" si="7"/>
        <v>-5.1875954179604361E-2</v>
      </c>
      <c r="AB62" s="34">
        <f t="shared" si="7"/>
        <v>-5.0516457689541737E-2</v>
      </c>
      <c r="AC62" s="34">
        <f t="shared" si="7"/>
        <v>-4.9140961199479118E-2</v>
      </c>
      <c r="AD62" s="34">
        <f t="shared" si="7"/>
        <v>-4.7749464709416496E-2</v>
      </c>
      <c r="AE62" s="34">
        <f t="shared" si="7"/>
        <v>-4.6341968219353873E-2</v>
      </c>
      <c r="AF62" s="34">
        <f t="shared" si="7"/>
        <v>-4.4918471729291254E-2</v>
      </c>
      <c r="AG62" s="34">
        <f t="shared" si="7"/>
        <v>-4.3478975239228633E-2</v>
      </c>
      <c r="AH62" s="34">
        <f t="shared" si="7"/>
        <v>-4.202347874916601E-2</v>
      </c>
      <c r="AI62" s="34">
        <f t="shared" si="7"/>
        <v>-4.0551982259103392E-2</v>
      </c>
      <c r="AJ62" s="34">
        <f t="shared" si="7"/>
        <v>-3.9080485769040774E-2</v>
      </c>
      <c r="AK62" s="34">
        <f t="shared" si="7"/>
        <v>-3.7608989278978155E-2</v>
      </c>
      <c r="AL62" s="34">
        <f t="shared" si="7"/>
        <v>-3.6137492788915537E-2</v>
      </c>
      <c r="AM62" s="34">
        <f t="shared" si="7"/>
        <v>-3.4665996298852919E-2</v>
      </c>
      <c r="AN62" s="34">
        <f t="shared" si="7"/>
        <v>-3.3194499808790301E-2</v>
      </c>
      <c r="AO62" s="34">
        <f t="shared" si="7"/>
        <v>-3.1723003318727683E-2</v>
      </c>
      <c r="AP62" s="34">
        <f t="shared" si="7"/>
        <v>-3.0251506828665061E-2</v>
      </c>
      <c r="AQ62" s="34">
        <f t="shared" si="7"/>
        <v>-2.8780010338602439E-2</v>
      </c>
      <c r="AR62" s="34">
        <f t="shared" si="7"/>
        <v>-2.7308513848539818E-2</v>
      </c>
      <c r="AS62" s="34">
        <f t="shared" si="7"/>
        <v>-2.5837017358477196E-2</v>
      </c>
      <c r="AT62" s="34">
        <f t="shared" si="7"/>
        <v>-2.4365520868414575E-2</v>
      </c>
      <c r="AU62" s="34">
        <f t="shared" si="7"/>
        <v>-2.2894024378351953E-2</v>
      </c>
      <c r="AV62" s="34">
        <f t="shared" si="7"/>
        <v>-2.1422527888289331E-2</v>
      </c>
      <c r="AW62" s="34">
        <f t="shared" si="7"/>
        <v>-1.995103139822671E-2</v>
      </c>
      <c r="AX62" s="34">
        <f t="shared" si="7"/>
        <v>-1.775953490816409E-2</v>
      </c>
      <c r="AY62" s="34">
        <f t="shared" si="7"/>
        <v>-1.7295538531410359E-2</v>
      </c>
      <c r="AZ62" s="34">
        <f t="shared" si="7"/>
        <v>-1.6847566737998539E-2</v>
      </c>
      <c r="BA62" s="34">
        <f t="shared" si="7"/>
        <v>-1.6415649228377648E-2</v>
      </c>
      <c r="BB62" s="34">
        <f t="shared" si="7"/>
        <v>-1.5999753808377228E-2</v>
      </c>
      <c r="BC62" s="34">
        <f t="shared" si="7"/>
        <v>-1.559985701059177E-2</v>
      </c>
      <c r="BD62" s="34">
        <f t="shared" si="7"/>
        <v>-1.521594370323028E-2</v>
      </c>
    </row>
    <row r="63" spans="1:56" ht="16.5" collapsed="1" x14ac:dyDescent="0.3">
      <c r="A63" s="116"/>
      <c r="B63" s="9" t="s">
        <v>8</v>
      </c>
      <c r="C63" s="11" t="s">
        <v>68</v>
      </c>
      <c r="D63" s="9" t="s">
        <v>40</v>
      </c>
      <c r="E63" s="34">
        <f>AVERAGE(E61:E62)*'Fixed data'!$C$3</f>
        <v>-1.8773607481384371E-3</v>
      </c>
      <c r="F63" s="34">
        <f>AVERAGE(F61:F62)*'Fixed data'!$C$3</f>
        <v>-3.7304170844872867E-3</v>
      </c>
      <c r="G63" s="34">
        <f>AVERAGE(G61:G62)*'Fixed data'!$C$3</f>
        <v>-3.6814535441833745E-3</v>
      </c>
      <c r="H63" s="34">
        <f>AVERAGE(H61:H62)*'Fixed data'!$C$3</f>
        <v>-3.6317125891864276E-3</v>
      </c>
      <c r="I63" s="34">
        <f>AVERAGE(I61:I62)*'Fixed data'!$C$3</f>
        <v>-3.5811364995539129E-3</v>
      </c>
      <c r="J63" s="34">
        <f>AVERAGE(J61:J62)*'Fixed data'!$C$3</f>
        <v>-3.5297451620537761E-3</v>
      </c>
      <c r="K63" s="34">
        <f>AVERAGE(K61:K62)*'Fixed data'!$C$3</f>
        <v>-3.4775499211309327E-3</v>
      </c>
      <c r="L63" s="34">
        <f>AVERAGE(L61:L62)*'Fixed data'!$C$3</f>
        <v>-3.4245397742417977E-3</v>
      </c>
      <c r="M63" s="34">
        <f>AVERAGE(M61:M62)*'Fixed data'!$C$3</f>
        <v>-3.3707919536902472E-3</v>
      </c>
      <c r="N63" s="34">
        <f>AVERAGE(N61:N62)*'Fixed data'!$C$3</f>
        <v>-3.3163338732202226E-3</v>
      </c>
      <c r="O63" s="34">
        <f>AVERAGE(O61:O62)*'Fixed data'!$C$3</f>
        <v>-3.2611029927501977E-3</v>
      </c>
      <c r="P63" s="34">
        <f>AVERAGE(P61:P62)*'Fixed data'!$C$3</f>
        <v>-3.2050993122801734E-3</v>
      </c>
      <c r="Q63" s="34">
        <f>AVERAGE(Q61:Q62)*'Fixed data'!$C$3</f>
        <v>-3.1483228318101488E-3</v>
      </c>
      <c r="R63" s="34">
        <f>AVERAGE(R61:R62)*'Fixed data'!$C$3</f>
        <v>-3.0907735513401244E-3</v>
      </c>
      <c r="S63" s="34">
        <f>AVERAGE(S61:S62)*'Fixed data'!$C$3</f>
        <v>-3.0324514708700997E-3</v>
      </c>
      <c r="T63" s="34">
        <f>AVERAGE(T61:T62)*'Fixed data'!$C$3</f>
        <v>-2.9733565904000751E-3</v>
      </c>
      <c r="U63" s="34">
        <f>AVERAGE(U61:U62)*'Fixed data'!$C$3</f>
        <v>-2.9134889099300507E-3</v>
      </c>
      <c r="V63" s="34">
        <f>AVERAGE(V61:V62)*'Fixed data'!$C$3</f>
        <v>-2.852848429460026E-3</v>
      </c>
      <c r="W63" s="34">
        <f>AVERAGE(W61:W62)*'Fixed data'!$C$3</f>
        <v>-2.7914351489900014E-3</v>
      </c>
      <c r="X63" s="34">
        <f>AVERAGE(X61:X62)*'Fixed data'!$C$3</f>
        <v>-2.7292490685199766E-3</v>
      </c>
      <c r="Y63" s="34">
        <f>AVERAGE(Y61:Y62)*'Fixed data'!$C$3</f>
        <v>-2.6662901880499523E-3</v>
      </c>
      <c r="Z63" s="34">
        <f>AVERAGE(Z61:Z62)*'Fixed data'!$C$3</f>
        <v>-2.6025585075799278E-3</v>
      </c>
      <c r="AA63" s="34">
        <f>AVERAGE(AA61:AA62)*'Fixed data'!$C$3</f>
        <v>-2.5380540271099034E-3</v>
      </c>
      <c r="AB63" s="34">
        <f>AVERAGE(AB61:AB62)*'Fixed data'!$C$3</f>
        <v>-2.4727767466398787E-3</v>
      </c>
      <c r="AC63" s="34">
        <f>AVERAGE(AC61:AC62)*'Fixed data'!$C$3</f>
        <v>-2.4067266661698537E-3</v>
      </c>
      <c r="AD63" s="34">
        <f>AVERAGE(AD61:AD62)*'Fixed data'!$C$3</f>
        <v>-2.3399037856998294E-3</v>
      </c>
      <c r="AE63" s="34">
        <f>AVERAGE(AE61:AE62)*'Fixed data'!$C$3</f>
        <v>-2.2723081052298047E-3</v>
      </c>
      <c r="AF63" s="34">
        <f>AVERAGE(AF61:AF62)*'Fixed data'!$C$3</f>
        <v>-2.2039396247597802E-3</v>
      </c>
      <c r="AG63" s="34">
        <f>AVERAGE(AG61:AG62)*'Fixed data'!$C$3</f>
        <v>-2.1347983442897554E-3</v>
      </c>
      <c r="AH63" s="34">
        <f>AVERAGE(AH61:AH62)*'Fixed data'!$C$3</f>
        <v>-2.0648842638197307E-3</v>
      </c>
      <c r="AI63" s="34">
        <f>AVERAGE(AI61:AI62)*'Fixed data'!$C$3</f>
        <v>-1.9941973833497062E-3</v>
      </c>
      <c r="AJ63" s="34">
        <f>AVERAGE(AJ61:AJ62)*'Fixed data'!$C$3</f>
        <v>-1.9231241028796818E-3</v>
      </c>
      <c r="AK63" s="34">
        <f>AVERAGE(AK61:AK62)*'Fixed data'!$C$3</f>
        <v>-1.8520508224096571E-3</v>
      </c>
      <c r="AL63" s="34">
        <f>AVERAGE(AL61:AL62)*'Fixed data'!$C$3</f>
        <v>-1.7809775419396327E-3</v>
      </c>
      <c r="AM63" s="34">
        <f>AVERAGE(AM61:AM62)*'Fixed data'!$C$3</f>
        <v>-1.7099042614696083E-3</v>
      </c>
      <c r="AN63" s="34">
        <f>AVERAGE(AN61:AN62)*'Fixed data'!$C$3</f>
        <v>-1.6388309809995838E-3</v>
      </c>
      <c r="AO63" s="34">
        <f>AVERAGE(AO61:AO62)*'Fixed data'!$C$3</f>
        <v>-1.5677577005295594E-3</v>
      </c>
      <c r="AP63" s="34">
        <f>AVERAGE(AP61:AP62)*'Fixed data'!$C$3</f>
        <v>-1.496684420059535E-3</v>
      </c>
      <c r="AQ63" s="34">
        <f>AVERAGE(AQ61:AQ62)*'Fixed data'!$C$3</f>
        <v>-1.4256111395895101E-3</v>
      </c>
      <c r="AR63" s="34">
        <f>AVERAGE(AR61:AR62)*'Fixed data'!$C$3</f>
        <v>-1.3545378591194857E-3</v>
      </c>
      <c r="AS63" s="34">
        <f>AVERAGE(AS61:AS62)*'Fixed data'!$C$3</f>
        <v>-1.2834645786494608E-3</v>
      </c>
      <c r="AT63" s="34">
        <f>AVERAGE(AT61:AT62)*'Fixed data'!$C$3</f>
        <v>-1.2123912981794364E-3</v>
      </c>
      <c r="AU63" s="34">
        <f>AVERAGE(AU61:AU62)*'Fixed data'!$C$3</f>
        <v>-1.1413180177094115E-3</v>
      </c>
      <c r="AV63" s="34">
        <f>AVERAGE(AV61:AV62)*'Fixed data'!$C$3</f>
        <v>-1.0702447372393871E-3</v>
      </c>
      <c r="AW63" s="34">
        <f>AVERAGE(AW61:AW62)*'Fixed data'!$C$3</f>
        <v>-9.9917145676936244E-4</v>
      </c>
      <c r="AX63" s="34">
        <f>AVERAGE(AX61:AX62)*'Fixed data'!$C$3</f>
        <v>-9.1071017629933788E-4</v>
      </c>
      <c r="AY63" s="34">
        <f>AVERAGE(AY61:AY62)*'Fixed data'!$C$3</f>
        <v>-8.4658002356572304E-4</v>
      </c>
      <c r="AZ63" s="34">
        <f>AVERAGE(AZ61:AZ62)*'Fixed data'!$C$3</f>
        <v>-8.2455599225622492E-4</v>
      </c>
      <c r="BA63" s="34">
        <f>AVERAGE(BA61:BA62)*'Fixed data'!$C$3</f>
        <v>-8.0330666558798495E-4</v>
      </c>
      <c r="BB63" s="34">
        <f>AVERAGE(BB61:BB62)*'Fixed data'!$C$3</f>
        <v>-7.8283198333763018E-4</v>
      </c>
      <c r="BC63" s="34">
        <f>AVERAGE(BC61:BC62)*'Fixed data'!$C$3</f>
        <v>-7.631306012781013E-4</v>
      </c>
      <c r="BD63" s="34">
        <f>AVERAGE(BD61:BD62)*'Fixed data'!$C$3</f>
        <v>-7.4420158723880261E-4</v>
      </c>
    </row>
    <row r="64" spans="1:56" ht="15.75" thickBot="1" x14ac:dyDescent="0.35">
      <c r="A64" s="115"/>
      <c r="B64" s="12" t="s">
        <v>95</v>
      </c>
      <c r="C64" s="12" t="s">
        <v>45</v>
      </c>
      <c r="D64" s="12" t="s">
        <v>40</v>
      </c>
      <c r="E64" s="53">
        <f t="shared" ref="E64:BD64" si="8">E29+E60+E63</f>
        <v>-2.1311737022863448E-2</v>
      </c>
      <c r="F64" s="53">
        <f t="shared" si="8"/>
        <v>-5.6381937603926791E-3</v>
      </c>
      <c r="G64" s="53">
        <f t="shared" si="8"/>
        <v>-5.6055889334821318E-3</v>
      </c>
      <c r="H64" s="53">
        <f t="shared" si="8"/>
        <v>-5.5715400778584417E-3</v>
      </c>
      <c r="I64" s="53">
        <f t="shared" si="8"/>
        <v>-5.5367220695344433E-3</v>
      </c>
      <c r="J64" s="53">
        <f t="shared" si="8"/>
        <v>-5.5011591216005866E-3</v>
      </c>
      <c r="K64" s="53">
        <f t="shared" si="8"/>
        <v>-5.4647911503086181E-3</v>
      </c>
      <c r="L64" s="53">
        <f t="shared" si="8"/>
        <v>-5.4274592224143811E-3</v>
      </c>
      <c r="M64" s="53">
        <f t="shared" si="8"/>
        <v>-5.3902884437528687E-3</v>
      </c>
      <c r="N64" s="53">
        <f t="shared" si="8"/>
        <v>-5.351830363282844E-3</v>
      </c>
      <c r="O64" s="53">
        <f t="shared" si="8"/>
        <v>-5.3125994828128187E-3</v>
      </c>
      <c r="P64" s="53">
        <f t="shared" si="8"/>
        <v>-5.2725958023427943E-3</v>
      </c>
      <c r="Q64" s="53">
        <f t="shared" si="8"/>
        <v>-5.2318193218727702E-3</v>
      </c>
      <c r="R64" s="53">
        <f t="shared" si="8"/>
        <v>-5.1902700414027461E-3</v>
      </c>
      <c r="S64" s="53">
        <f t="shared" si="8"/>
        <v>-5.1479479609327205E-3</v>
      </c>
      <c r="T64" s="53">
        <f t="shared" si="8"/>
        <v>-5.1048530804626967E-3</v>
      </c>
      <c r="U64" s="53">
        <f t="shared" si="8"/>
        <v>-5.0609853999926714E-3</v>
      </c>
      <c r="V64" s="53">
        <f t="shared" si="8"/>
        <v>-5.0163449195226471E-3</v>
      </c>
      <c r="W64" s="53">
        <f t="shared" si="8"/>
        <v>-4.9709316390526229E-3</v>
      </c>
      <c r="X64" s="53">
        <f t="shared" si="8"/>
        <v>-4.924745558582598E-3</v>
      </c>
      <c r="Y64" s="53">
        <f t="shared" si="8"/>
        <v>-4.8777866781125733E-3</v>
      </c>
      <c r="Z64" s="53">
        <f t="shared" si="8"/>
        <v>-4.8300549976425487E-3</v>
      </c>
      <c r="AA64" s="53">
        <f t="shared" si="8"/>
        <v>-4.7815505171725243E-3</v>
      </c>
      <c r="AB64" s="53">
        <f t="shared" si="8"/>
        <v>-4.7322732367025E-3</v>
      </c>
      <c r="AC64" s="53">
        <f t="shared" si="8"/>
        <v>-4.6822231562324741E-3</v>
      </c>
      <c r="AD64" s="53">
        <f t="shared" si="8"/>
        <v>-4.6314002757624501E-3</v>
      </c>
      <c r="AE64" s="53">
        <f t="shared" si="8"/>
        <v>-4.5798045952924254E-3</v>
      </c>
      <c r="AF64" s="53">
        <f t="shared" si="8"/>
        <v>-4.5274361148224009E-3</v>
      </c>
      <c r="AG64" s="53">
        <f t="shared" si="8"/>
        <v>-4.4742948343523756E-3</v>
      </c>
      <c r="AH64" s="53">
        <f t="shared" si="8"/>
        <v>-4.4203807538823513E-3</v>
      </c>
      <c r="AI64" s="53">
        <f t="shared" si="8"/>
        <v>-4.3656938734123272E-3</v>
      </c>
      <c r="AJ64" s="53">
        <f t="shared" si="8"/>
        <v>-4.2946205929423019E-3</v>
      </c>
      <c r="AK64" s="53">
        <f t="shared" si="8"/>
        <v>-4.2235473124722775E-3</v>
      </c>
      <c r="AL64" s="53">
        <f t="shared" si="8"/>
        <v>-4.152474032002253E-3</v>
      </c>
      <c r="AM64" s="53">
        <f t="shared" si="8"/>
        <v>-4.0814007515322286E-3</v>
      </c>
      <c r="AN64" s="53">
        <f t="shared" si="8"/>
        <v>-4.0103274710622042E-3</v>
      </c>
      <c r="AO64" s="53">
        <f t="shared" si="8"/>
        <v>-3.9392541905921797E-3</v>
      </c>
      <c r="AP64" s="53">
        <f t="shared" si="8"/>
        <v>-3.8681809101221553E-3</v>
      </c>
      <c r="AQ64" s="53">
        <f t="shared" si="8"/>
        <v>-3.7971076296521309E-3</v>
      </c>
      <c r="AR64" s="53">
        <f t="shared" si="8"/>
        <v>-3.7260343491821064E-3</v>
      </c>
      <c r="AS64" s="53">
        <f t="shared" si="8"/>
        <v>-3.6549610687120811E-3</v>
      </c>
      <c r="AT64" s="53">
        <f t="shared" si="8"/>
        <v>-3.5838877882420567E-3</v>
      </c>
      <c r="AU64" s="53">
        <f t="shared" si="8"/>
        <v>-3.5128145077720323E-3</v>
      </c>
      <c r="AV64" s="53">
        <f t="shared" si="8"/>
        <v>-3.4417412273020078E-3</v>
      </c>
      <c r="AW64" s="53">
        <f t="shared" si="8"/>
        <v>-3.370667946831983E-3</v>
      </c>
      <c r="AX64" s="53">
        <f t="shared" si="8"/>
        <v>-3.1022066663619584E-3</v>
      </c>
      <c r="AY64" s="53">
        <f t="shared" si="8"/>
        <v>-1.3105764003194542E-3</v>
      </c>
      <c r="AZ64" s="53">
        <f t="shared" si="8"/>
        <v>-1.2725277856680448E-3</v>
      </c>
      <c r="BA64" s="53">
        <f t="shared" si="8"/>
        <v>-1.2352241752088754E-3</v>
      </c>
      <c r="BB64" s="53">
        <f t="shared" si="8"/>
        <v>-1.198727403338051E-3</v>
      </c>
      <c r="BC64" s="53">
        <f t="shared" si="8"/>
        <v>-1.1630273990635596E-3</v>
      </c>
      <c r="BD64" s="53">
        <f t="shared" si="8"/>
        <v>-1.1281148946002922E-3</v>
      </c>
    </row>
    <row r="65" spans="1:56" ht="12.75" customHeight="1" x14ac:dyDescent="0.3">
      <c r="A65" s="184"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85"/>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85"/>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85"/>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85"/>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85"/>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85"/>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85"/>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85"/>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85"/>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85"/>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86"/>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x14ac:dyDescent="0.3">
      <c r="A77" s="75"/>
      <c r="B77" s="14" t="s">
        <v>16</v>
      </c>
      <c r="C77" s="14"/>
      <c r="D77" s="14" t="s">
        <v>40</v>
      </c>
      <c r="E77" s="54">
        <f>IF('Fixed data'!$G$19=FALSE,E64+E76,E64)</f>
        <v>-2.1311737022863448E-2</v>
      </c>
      <c r="F77" s="54">
        <f>IF('Fixed data'!$G$19=FALSE,F64+F76,F64)</f>
        <v>-5.6381937603926791E-3</v>
      </c>
      <c r="G77" s="54">
        <f>IF('Fixed data'!$G$19=FALSE,G64+G76,G64)</f>
        <v>-5.6055889334821318E-3</v>
      </c>
      <c r="H77" s="54">
        <f>IF('Fixed data'!$G$19=FALSE,H64+H76,H64)</f>
        <v>-5.5715400778584417E-3</v>
      </c>
      <c r="I77" s="54">
        <f>IF('Fixed data'!$G$19=FALSE,I64+I76,I64)</f>
        <v>-5.5367220695344433E-3</v>
      </c>
      <c r="J77" s="54">
        <f>IF('Fixed data'!$G$19=FALSE,J64+J76,J64)</f>
        <v>-5.5011591216005866E-3</v>
      </c>
      <c r="K77" s="54">
        <f>IF('Fixed data'!$G$19=FALSE,K64+K76,K64)</f>
        <v>-5.4647911503086181E-3</v>
      </c>
      <c r="L77" s="54">
        <f>IF('Fixed data'!$G$19=FALSE,L64+L76,L64)</f>
        <v>-5.4274592224143811E-3</v>
      </c>
      <c r="M77" s="54">
        <f>IF('Fixed data'!$G$19=FALSE,M64+M76,M64)</f>
        <v>-5.3902884437528687E-3</v>
      </c>
      <c r="N77" s="54">
        <f>IF('Fixed data'!$G$19=FALSE,N64+N76,N64)</f>
        <v>-5.351830363282844E-3</v>
      </c>
      <c r="O77" s="54">
        <f>IF('Fixed data'!$G$19=FALSE,O64+O76,O64)</f>
        <v>-5.3125994828128187E-3</v>
      </c>
      <c r="P77" s="54">
        <f>IF('Fixed data'!$G$19=FALSE,P64+P76,P64)</f>
        <v>-5.2725958023427943E-3</v>
      </c>
      <c r="Q77" s="54">
        <f>IF('Fixed data'!$G$19=FALSE,Q64+Q76,Q64)</f>
        <v>-5.2318193218727702E-3</v>
      </c>
      <c r="R77" s="54">
        <f>IF('Fixed data'!$G$19=FALSE,R64+R76,R64)</f>
        <v>-5.1902700414027461E-3</v>
      </c>
      <c r="S77" s="54">
        <f>IF('Fixed data'!$G$19=FALSE,S64+S76,S64)</f>
        <v>-5.1479479609327205E-3</v>
      </c>
      <c r="T77" s="54">
        <f>IF('Fixed data'!$G$19=FALSE,T64+T76,T64)</f>
        <v>-5.1048530804626967E-3</v>
      </c>
      <c r="U77" s="54">
        <f>IF('Fixed data'!$G$19=FALSE,U64+U76,U64)</f>
        <v>-5.0609853999926714E-3</v>
      </c>
      <c r="V77" s="54">
        <f>IF('Fixed data'!$G$19=FALSE,V64+V76,V64)</f>
        <v>-5.0163449195226471E-3</v>
      </c>
      <c r="W77" s="54">
        <f>IF('Fixed data'!$G$19=FALSE,W64+W76,W64)</f>
        <v>-4.9709316390526229E-3</v>
      </c>
      <c r="X77" s="54">
        <f>IF('Fixed data'!$G$19=FALSE,X64+X76,X64)</f>
        <v>-4.924745558582598E-3</v>
      </c>
      <c r="Y77" s="54">
        <f>IF('Fixed data'!$G$19=FALSE,Y64+Y76,Y64)</f>
        <v>-4.8777866781125733E-3</v>
      </c>
      <c r="Z77" s="54">
        <f>IF('Fixed data'!$G$19=FALSE,Z64+Z76,Z64)</f>
        <v>-4.8300549976425487E-3</v>
      </c>
      <c r="AA77" s="54">
        <f>IF('Fixed data'!$G$19=FALSE,AA64+AA76,AA64)</f>
        <v>-4.7815505171725243E-3</v>
      </c>
      <c r="AB77" s="54">
        <f>IF('Fixed data'!$G$19=FALSE,AB64+AB76,AB64)</f>
        <v>-4.7322732367025E-3</v>
      </c>
      <c r="AC77" s="54">
        <f>IF('Fixed data'!$G$19=FALSE,AC64+AC76,AC64)</f>
        <v>-4.6822231562324741E-3</v>
      </c>
      <c r="AD77" s="54">
        <f>IF('Fixed data'!$G$19=FALSE,AD64+AD76,AD64)</f>
        <v>-4.6314002757624501E-3</v>
      </c>
      <c r="AE77" s="54">
        <f>IF('Fixed data'!$G$19=FALSE,AE64+AE76,AE64)</f>
        <v>-4.5798045952924254E-3</v>
      </c>
      <c r="AF77" s="54">
        <f>IF('Fixed data'!$G$19=FALSE,AF64+AF76,AF64)</f>
        <v>-4.5274361148224009E-3</v>
      </c>
      <c r="AG77" s="54">
        <f>IF('Fixed data'!$G$19=FALSE,AG64+AG76,AG64)</f>
        <v>-4.4742948343523756E-3</v>
      </c>
      <c r="AH77" s="54">
        <f>IF('Fixed data'!$G$19=FALSE,AH64+AH76,AH64)</f>
        <v>-4.4203807538823513E-3</v>
      </c>
      <c r="AI77" s="54">
        <f>IF('Fixed data'!$G$19=FALSE,AI64+AI76,AI64)</f>
        <v>-4.3656938734123272E-3</v>
      </c>
      <c r="AJ77" s="54">
        <f>IF('Fixed data'!$G$19=FALSE,AJ64+AJ76,AJ64)</f>
        <v>-4.2946205929423019E-3</v>
      </c>
      <c r="AK77" s="54">
        <f>IF('Fixed data'!$G$19=FALSE,AK64+AK76,AK64)</f>
        <v>-4.2235473124722775E-3</v>
      </c>
      <c r="AL77" s="54">
        <f>IF('Fixed data'!$G$19=FALSE,AL64+AL76,AL64)</f>
        <v>-4.152474032002253E-3</v>
      </c>
      <c r="AM77" s="54">
        <f>IF('Fixed data'!$G$19=FALSE,AM64+AM76,AM64)</f>
        <v>-4.0814007515322286E-3</v>
      </c>
      <c r="AN77" s="54">
        <f>IF('Fixed data'!$G$19=FALSE,AN64+AN76,AN64)</f>
        <v>-4.0103274710622042E-3</v>
      </c>
      <c r="AO77" s="54">
        <f>IF('Fixed data'!$G$19=FALSE,AO64+AO76,AO64)</f>
        <v>-3.9392541905921797E-3</v>
      </c>
      <c r="AP77" s="54">
        <f>IF('Fixed data'!$G$19=FALSE,AP64+AP76,AP64)</f>
        <v>-3.8681809101221553E-3</v>
      </c>
      <c r="AQ77" s="54">
        <f>IF('Fixed data'!$G$19=FALSE,AQ64+AQ76,AQ64)</f>
        <v>-3.7971076296521309E-3</v>
      </c>
      <c r="AR77" s="54">
        <f>IF('Fixed data'!$G$19=FALSE,AR64+AR76,AR64)</f>
        <v>-3.7260343491821064E-3</v>
      </c>
      <c r="AS77" s="54">
        <f>IF('Fixed data'!$G$19=FALSE,AS64+AS76,AS64)</f>
        <v>-3.6549610687120811E-3</v>
      </c>
      <c r="AT77" s="54">
        <f>IF('Fixed data'!$G$19=FALSE,AT64+AT76,AT64)</f>
        <v>-3.5838877882420567E-3</v>
      </c>
      <c r="AU77" s="54">
        <f>IF('Fixed data'!$G$19=FALSE,AU64+AU76,AU64)</f>
        <v>-3.5128145077720323E-3</v>
      </c>
      <c r="AV77" s="54">
        <f>IF('Fixed data'!$G$19=FALSE,AV64+AV76,AV64)</f>
        <v>-3.4417412273020078E-3</v>
      </c>
      <c r="AW77" s="54">
        <f>IF('Fixed data'!$G$19=FALSE,AW64+AW76,AW64)</f>
        <v>-3.370667946831983E-3</v>
      </c>
      <c r="AX77" s="54">
        <f>IF('Fixed data'!$G$19=FALSE,AX64+AX76,AX64)</f>
        <v>-3.1022066663619584E-3</v>
      </c>
      <c r="AY77" s="54">
        <f>IF('Fixed data'!$G$19=FALSE,AY64+AY76,AY64)</f>
        <v>-1.3105764003194542E-3</v>
      </c>
      <c r="AZ77" s="54">
        <f>IF('Fixed data'!$G$19=FALSE,AZ64+AZ76,AZ64)</f>
        <v>-1.2725277856680448E-3</v>
      </c>
      <c r="BA77" s="54">
        <f>IF('Fixed data'!$G$19=FALSE,BA64+BA76,BA64)</f>
        <v>-1.2352241752088754E-3</v>
      </c>
      <c r="BB77" s="54">
        <f>IF('Fixed data'!$G$19=FALSE,BB64+BB76,BB64)</f>
        <v>-1.198727403338051E-3</v>
      </c>
      <c r="BC77" s="54">
        <f>IF('Fixed data'!$G$19=FALSE,BC64+BC76,BC64)</f>
        <v>-1.1630273990635596E-3</v>
      </c>
      <c r="BD77" s="54">
        <f>IF('Fixed data'!$G$19=FALSE,BD64+BD76,BD64)</f>
        <v>-1.1281148946002922E-3</v>
      </c>
    </row>
    <row r="78" spans="1:56" ht="15.75" outlineLevel="1" x14ac:dyDescent="0.3">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5"/>
      <c r="B80" s="11" t="s">
        <v>17</v>
      </c>
      <c r="C80" s="14"/>
      <c r="D80" s="9" t="s">
        <v>40</v>
      </c>
      <c r="E80" s="55">
        <f>IF('Fixed data'!$G$19=TRUE,(E77-SUM(E70:E71))*E78+SUM(E70:E71)*E79,E77*E78)</f>
        <v>-2.0591050263636182E-2</v>
      </c>
      <c r="F80" s="55">
        <f t="shared" ref="F80:BD80" si="10">F77*F78</f>
        <v>-5.2633142060656531E-3</v>
      </c>
      <c r="G80" s="55">
        <f t="shared" si="10"/>
        <v>-5.0559200495275975E-3</v>
      </c>
      <c r="H80" s="55">
        <f t="shared" si="10"/>
        <v>-4.8552752971608376E-3</v>
      </c>
      <c r="I80" s="55">
        <f t="shared" si="10"/>
        <v>-4.6617714149013974E-3</v>
      </c>
      <c r="J80" s="55">
        <f t="shared" si="10"/>
        <v>-4.4751964898615488E-3</v>
      </c>
      <c r="K80" s="55">
        <f t="shared" si="10"/>
        <v>-4.2952764461675038E-3</v>
      </c>
      <c r="L80" s="55">
        <f t="shared" si="10"/>
        <v>-4.121675254393946E-3</v>
      </c>
      <c r="M80" s="55">
        <f t="shared" si="10"/>
        <v>-3.9550215802172349E-3</v>
      </c>
      <c r="N80" s="55">
        <f t="shared" si="10"/>
        <v>-3.7940132323144127E-3</v>
      </c>
      <c r="O80" s="55">
        <f t="shared" si="10"/>
        <v>-3.6388422445128624E-3</v>
      </c>
      <c r="P80" s="55">
        <f t="shared" si="10"/>
        <v>-3.4893158406198309E-3</v>
      </c>
      <c r="Q80" s="55">
        <f t="shared" si="10"/>
        <v>-3.3452470018181225E-3</v>
      </c>
      <c r="R80" s="55">
        <f t="shared" si="10"/>
        <v>-3.2064543181971701E-3</v>
      </c>
      <c r="S80" s="55">
        <f t="shared" si="10"/>
        <v>-3.0727618430494348E-3</v>
      </c>
      <c r="T80" s="55">
        <f t="shared" si="10"/>
        <v>-2.943998949938281E-3</v>
      </c>
      <c r="U80" s="55">
        <f t="shared" si="10"/>
        <v>-2.8200001925391327E-3</v>
      </c>
      <c r="V80" s="55">
        <f t="shared" si="10"/>
        <v>-2.7006051672516518E-3</v>
      </c>
      <c r="W80" s="55">
        <f t="shared" si="10"/>
        <v>-2.5856583785769005E-3</v>
      </c>
      <c r="X80" s="55">
        <f t="shared" si="10"/>
        <v>-2.4750091072500051E-3</v>
      </c>
      <c r="Y80" s="55">
        <f t="shared" si="10"/>
        <v>-2.3685112811156202E-3</v>
      </c>
      <c r="Z80" s="55">
        <f t="shared" si="10"/>
        <v>-2.2660233487305083E-3</v>
      </c>
      <c r="AA80" s="55">
        <f t="shared" si="10"/>
        <v>-2.1674081556748801E-3</v>
      </c>
      <c r="AB80" s="55">
        <f t="shared" si="10"/>
        <v>-2.0725328235515843E-3</v>
      </c>
      <c r="AC80" s="55">
        <f t="shared" si="10"/>
        <v>-1.9812686316499962E-3</v>
      </c>
      <c r="AD80" s="55">
        <f t="shared" si="10"/>
        <v>-1.8934909012493495E-3</v>
      </c>
      <c r="AE80" s="55">
        <f t="shared" si="10"/>
        <v>-1.809078882534341E-3</v>
      </c>
      <c r="AF80" s="55">
        <f t="shared" si="10"/>
        <v>-1.7279156440941428E-3</v>
      </c>
      <c r="AG80" s="55">
        <f t="shared" si="10"/>
        <v>-1.6498879649743767E-3</v>
      </c>
      <c r="AH80" s="55">
        <f t="shared" si="10"/>
        <v>-1.5748862292502112E-3</v>
      </c>
      <c r="AI80" s="55">
        <f t="shared" si="10"/>
        <v>-1.7462214290733906E-3</v>
      </c>
      <c r="AJ80" s="55">
        <f t="shared" si="10"/>
        <v>-1.6677602238067506E-3</v>
      </c>
      <c r="AK80" s="55">
        <f t="shared" si="10"/>
        <v>-1.5923881911287733E-3</v>
      </c>
      <c r="AL80" s="55">
        <f t="shared" si="10"/>
        <v>-1.5199919407281768E-3</v>
      </c>
      <c r="AM80" s="55">
        <f t="shared" si="10"/>
        <v>-1.4504620668972291E-3</v>
      </c>
      <c r="AN80" s="55">
        <f t="shared" si="10"/>
        <v>-1.3836930126120421E-3</v>
      </c>
      <c r="AO80" s="55">
        <f t="shared" si="10"/>
        <v>-1.3195829381502289E-3</v>
      </c>
      <c r="AP80" s="55">
        <f t="shared" si="10"/>
        <v>-1.2580335940969264E-3</v>
      </c>
      <c r="AQ80" s="55">
        <f t="shared" si="10"/>
        <v>-1.1989501985950033E-3</v>
      </c>
      <c r="AR80" s="55">
        <f t="shared" si="10"/>
        <v>-1.142241318699954E-3</v>
      </c>
      <c r="AS80" s="55">
        <f t="shared" si="10"/>
        <v>-1.0878187557044974E-3</v>
      </c>
      <c r="AT80" s="55">
        <f t="shared" si="10"/>
        <v>-1.0355974343023008E-3</v>
      </c>
      <c r="AU80" s="55">
        <f t="shared" si="10"/>
        <v>-9.854952954644568E-4</v>
      </c>
      <c r="AV80" s="55">
        <f t="shared" si="10"/>
        <v>-9.3743319290647605E-4</v>
      </c>
      <c r="AW80" s="55">
        <f t="shared" si="10"/>
        <v>-8.9133479302750816E-4</v>
      </c>
      <c r="AX80" s="55">
        <f t="shared" si="10"/>
        <v>-7.9644976843295905E-4</v>
      </c>
      <c r="AY80" s="55">
        <f t="shared" si="10"/>
        <v>-3.2667265495217791E-4</v>
      </c>
      <c r="AZ80" s="55">
        <f t="shared" si="10"/>
        <v>-3.0795019830588921E-4</v>
      </c>
      <c r="BA80" s="55">
        <f t="shared" si="10"/>
        <v>-2.902162808773821E-4</v>
      </c>
      <c r="BB80" s="55">
        <f t="shared" si="10"/>
        <v>-2.734382074393974E-4</v>
      </c>
      <c r="BC80" s="55">
        <f t="shared" si="10"/>
        <v>-2.5756775118044797E-4</v>
      </c>
      <c r="BD80" s="55">
        <f t="shared" si="10"/>
        <v>-2.4255914249655836E-4</v>
      </c>
    </row>
    <row r="81" spans="1:56" x14ac:dyDescent="0.3">
      <c r="A81" s="75"/>
      <c r="B81" s="15" t="s">
        <v>18</v>
      </c>
      <c r="C81" s="15"/>
      <c r="D81" s="14" t="s">
        <v>40</v>
      </c>
      <c r="E81" s="56">
        <f>+E80</f>
        <v>-2.0591050263636182E-2</v>
      </c>
      <c r="F81" s="56">
        <f t="shared" ref="F81:BD81" si="11">+E81+F80</f>
        <v>-2.5854364469701834E-2</v>
      </c>
      <c r="G81" s="56">
        <f t="shared" si="11"/>
        <v>-3.0910284519229433E-2</v>
      </c>
      <c r="H81" s="56">
        <f t="shared" si="11"/>
        <v>-3.576555981639027E-2</v>
      </c>
      <c r="I81" s="56">
        <f t="shared" si="11"/>
        <v>-4.042733123129167E-2</v>
      </c>
      <c r="J81" s="56">
        <f t="shared" si="11"/>
        <v>-4.4902527721153218E-2</v>
      </c>
      <c r="K81" s="56">
        <f t="shared" si="11"/>
        <v>-4.9197804167320724E-2</v>
      </c>
      <c r="L81" s="56">
        <f t="shared" si="11"/>
        <v>-5.3319479421714673E-2</v>
      </c>
      <c r="M81" s="56">
        <f t="shared" si="11"/>
        <v>-5.7274501001931905E-2</v>
      </c>
      <c r="N81" s="56">
        <f t="shared" si="11"/>
        <v>-6.1068514234246314E-2</v>
      </c>
      <c r="O81" s="56">
        <f t="shared" si="11"/>
        <v>-6.4707356478759179E-2</v>
      </c>
      <c r="P81" s="56">
        <f t="shared" si="11"/>
        <v>-6.8196672319379009E-2</v>
      </c>
      <c r="Q81" s="56">
        <f t="shared" si="11"/>
        <v>-7.1541919321197134E-2</v>
      </c>
      <c r="R81" s="56">
        <f t="shared" si="11"/>
        <v>-7.4748373639394308E-2</v>
      </c>
      <c r="S81" s="56">
        <f t="shared" si="11"/>
        <v>-7.7821135482443737E-2</v>
      </c>
      <c r="T81" s="56">
        <f t="shared" si="11"/>
        <v>-8.0765134432382021E-2</v>
      </c>
      <c r="U81" s="56">
        <f t="shared" si="11"/>
        <v>-8.3585134624921148E-2</v>
      </c>
      <c r="V81" s="56">
        <f t="shared" si="11"/>
        <v>-8.62857397921728E-2</v>
      </c>
      <c r="W81" s="56">
        <f t="shared" si="11"/>
        <v>-8.8871398170749696E-2</v>
      </c>
      <c r="X81" s="56">
        <f t="shared" si="11"/>
        <v>-9.1346407277999697E-2</v>
      </c>
      <c r="Y81" s="56">
        <f t="shared" si="11"/>
        <v>-9.3714918559115318E-2</v>
      </c>
      <c r="Z81" s="56">
        <f t="shared" si="11"/>
        <v>-9.5980941907845826E-2</v>
      </c>
      <c r="AA81" s="56">
        <f t="shared" si="11"/>
        <v>-9.8148350063520712E-2</v>
      </c>
      <c r="AB81" s="56">
        <f t="shared" si="11"/>
        <v>-0.1002208828870723</v>
      </c>
      <c r="AC81" s="56">
        <f t="shared" si="11"/>
        <v>-0.10220215151872229</v>
      </c>
      <c r="AD81" s="56">
        <f t="shared" si="11"/>
        <v>-0.10409564241997164</v>
      </c>
      <c r="AE81" s="56">
        <f t="shared" si="11"/>
        <v>-0.10590472130250599</v>
      </c>
      <c r="AF81" s="56">
        <f t="shared" si="11"/>
        <v>-0.10763263694660014</v>
      </c>
      <c r="AG81" s="56">
        <f t="shared" si="11"/>
        <v>-0.10928252491157452</v>
      </c>
      <c r="AH81" s="56">
        <f t="shared" si="11"/>
        <v>-0.11085741114082473</v>
      </c>
      <c r="AI81" s="56">
        <f t="shared" si="11"/>
        <v>-0.11260363256989812</v>
      </c>
      <c r="AJ81" s="56">
        <f t="shared" si="11"/>
        <v>-0.11427139279370488</v>
      </c>
      <c r="AK81" s="56">
        <f t="shared" si="11"/>
        <v>-0.11586378098483366</v>
      </c>
      <c r="AL81" s="56">
        <f t="shared" si="11"/>
        <v>-0.11738377292556183</v>
      </c>
      <c r="AM81" s="56">
        <f t="shared" si="11"/>
        <v>-0.11883423499245906</v>
      </c>
      <c r="AN81" s="56">
        <f t="shared" si="11"/>
        <v>-0.1202179280050711</v>
      </c>
      <c r="AO81" s="56">
        <f t="shared" si="11"/>
        <v>-0.12153751094322132</v>
      </c>
      <c r="AP81" s="56">
        <f t="shared" si="11"/>
        <v>-0.12279554453731825</v>
      </c>
      <c r="AQ81" s="56">
        <f t="shared" si="11"/>
        <v>-0.12399449473591326</v>
      </c>
      <c r="AR81" s="56">
        <f t="shared" si="11"/>
        <v>-0.1251367360546132</v>
      </c>
      <c r="AS81" s="56">
        <f t="shared" si="11"/>
        <v>-0.12622455481031769</v>
      </c>
      <c r="AT81" s="56">
        <f t="shared" si="11"/>
        <v>-0.12726015224461998</v>
      </c>
      <c r="AU81" s="56">
        <f t="shared" si="11"/>
        <v>-0.12824564754008444</v>
      </c>
      <c r="AV81" s="56">
        <f t="shared" si="11"/>
        <v>-0.12918308073299092</v>
      </c>
      <c r="AW81" s="56">
        <f t="shared" si="11"/>
        <v>-0.13007441552601842</v>
      </c>
      <c r="AX81" s="56">
        <f t="shared" si="11"/>
        <v>-0.13087086529445138</v>
      </c>
      <c r="AY81" s="56">
        <f t="shared" si="11"/>
        <v>-0.13119753794940356</v>
      </c>
      <c r="AZ81" s="56">
        <f t="shared" si="11"/>
        <v>-0.13150548814770946</v>
      </c>
      <c r="BA81" s="56">
        <f t="shared" si="11"/>
        <v>-0.13179570442858685</v>
      </c>
      <c r="BB81" s="56">
        <f t="shared" si="11"/>
        <v>-0.13206914263602623</v>
      </c>
      <c r="BC81" s="56">
        <f t="shared" si="11"/>
        <v>-0.13232671038720667</v>
      </c>
      <c r="BD81" s="56">
        <f t="shared" si="11"/>
        <v>-0.13256926952970322</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321</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87"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87"/>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87"/>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87"/>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87"/>
      <c r="B90" s="4" t="s">
        <v>331</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87"/>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87"/>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87"/>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6"/>
    </row>
    <row r="95" spans="1:56" ht="16.5" x14ac:dyDescent="0.3">
      <c r="A95" s="86"/>
      <c r="C95" s="36"/>
    </row>
    <row r="96" spans="1:56" ht="16.5" x14ac:dyDescent="0.3">
      <c r="A96" s="86">
        <v>1</v>
      </c>
      <c r="B96" s="4" t="s">
        <v>334</v>
      </c>
    </row>
    <row r="97" spans="1:3" x14ac:dyDescent="0.3">
      <c r="B97" s="70" t="s">
        <v>155</v>
      </c>
    </row>
    <row r="98" spans="1:3" x14ac:dyDescent="0.3">
      <c r="B98" s="4" t="s">
        <v>318</v>
      </c>
    </row>
    <row r="99" spans="1:3" x14ac:dyDescent="0.3">
      <c r="B99" s="4" t="s">
        <v>336</v>
      </c>
    </row>
    <row r="100" spans="1:3" ht="16.5" x14ac:dyDescent="0.3">
      <c r="A100" s="86">
        <v>2</v>
      </c>
      <c r="B100" s="70" t="s">
        <v>154</v>
      </c>
    </row>
    <row r="105" spans="1:3" x14ac:dyDescent="0.3">
      <c r="C105" s="36"/>
    </row>
    <row r="170" spans="2:2" x14ac:dyDescent="0.3">
      <c r="B170" s="4" t="s">
        <v>198</v>
      </c>
    </row>
    <row r="171" spans="2:2" x14ac:dyDescent="0.3">
      <c r="B171" s="4" t="s">
        <v>197</v>
      </c>
    </row>
    <row r="172" spans="2:2" x14ac:dyDescent="0.3">
      <c r="B172" s="4" t="s">
        <v>319</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D59107C5-B401-4A16-BB12-3D243B9D13F0}">
  <ds:schemaRefs>
    <ds:schemaRef ds:uri="http://schemas.microsoft.com/office/2006/metadata/properties"/>
    <ds:schemaRef ds:uri="efb98dbe-6680-48eb-ac67-85b3a61e7855"/>
    <ds:schemaRef ds:uri="http://schemas.openxmlformats.org/package/2006/metadata/core-properties"/>
    <ds:schemaRef ds:uri="http://purl.org/dc/elements/1.1/"/>
    <ds:schemaRef ds:uri="http://purl.org/dc/terms/"/>
    <ds:schemaRef ds:uri="http://schemas.microsoft.com/sharepoint/v3/fields"/>
    <ds:schemaRef ds:uri="http://purl.org/dc/dcmitype/"/>
    <ds:schemaRef ds:uri="http://schemas.microsoft.com/office/2006/documentManagement/types"/>
    <ds:schemaRef ds:uri="eecedeb9-13b3-4e62-b003-046c92e1668a"/>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 (i)</vt:lpstr>
      <vt:lpstr>Workings 1 (i)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tberndes</cp:lastModifiedBy>
  <cp:lastPrinted>2013-03-27T15:33:01Z</cp:lastPrinted>
  <dcterms:created xsi:type="dcterms:W3CDTF">2012-02-15T20:11:21Z</dcterms:created>
  <dcterms:modified xsi:type="dcterms:W3CDTF">2013-06-26T13:02:42Z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